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P:\23 GRUPY ZAKUP EN ELEK\Grupa XXXIX MAE\SWZ\POPRAWKA GZ XXXIX 02.08 edytowalne\"/>
    </mc:Choice>
  </mc:AlternateContent>
  <xr:revisionPtr revIDLastSave="0" documentId="13_ncr:1_{00E82DE6-53D3-446E-9306-EB4FC23FC965}" xr6:coauthVersionLast="47" xr6:coauthVersionMax="47" xr10:uidLastSave="{00000000-0000-0000-0000-000000000000}"/>
  <bookViews>
    <workbookView xWindow="-108" yWindow="-108" windowWidth="23256" windowHeight="12576" tabRatio="641" activeTab="3" xr2:uid="{00000000-000D-0000-FFFF-FFFF00000000}"/>
  </bookViews>
  <sheets>
    <sheet name="Taryfa Cxx Oświetlenie" sheetId="19" r:id="rId1"/>
    <sheet name="Taryfa Cxx" sheetId="26" r:id="rId2"/>
    <sheet name="Taryfa Bxx" sheetId="8" r:id="rId3"/>
    <sheet name="CAŁOŚĆ" sheetId="4" r:id="rId4"/>
    <sheet name="Zamawiający TED" sheetId="25" r:id="rId5"/>
  </sheets>
  <definedNames>
    <definedName name="_xlnm._FilterDatabase" localSheetId="2" hidden="1">'Taryfa Bxx'!$T$1:$T$1214</definedName>
    <definedName name="_xlnm._FilterDatabase" localSheetId="0" hidden="1">'Taryfa Cxx Oświetlenie'!$R$1:$R$357</definedName>
    <definedName name="_xlnm._FilterDatabase" localSheetId="4" hidden="1">'Zamawiający TED'!$A$1:$F$65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17" i="26" l="1"/>
  <c r="N818" i="26"/>
  <c r="N819" i="26"/>
  <c r="N820" i="26"/>
  <c r="N821" i="26"/>
  <c r="N822" i="26"/>
  <c r="N823" i="26"/>
  <c r="N816" i="26"/>
  <c r="N936" i="26"/>
  <c r="N937" i="26"/>
  <c r="N938" i="26"/>
  <c r="N939" i="26"/>
  <c r="N940" i="26"/>
  <c r="N941" i="26"/>
  <c r="N942" i="26"/>
  <c r="N943" i="26"/>
  <c r="N944" i="26"/>
  <c r="N945" i="26"/>
  <c r="N946" i="26"/>
  <c r="N947" i="26"/>
  <c r="N948" i="26"/>
  <c r="N949" i="26"/>
  <c r="N950" i="26"/>
  <c r="N951" i="26"/>
  <c r="N952" i="26"/>
  <c r="N953" i="26"/>
  <c r="N954" i="26"/>
  <c r="N955" i="26"/>
  <c r="N956" i="26"/>
  <c r="N957" i="26"/>
  <c r="N958" i="26"/>
  <c r="N959" i="26"/>
  <c r="N960" i="26"/>
  <c r="N961" i="26"/>
  <c r="N962" i="26"/>
  <c r="N963" i="26"/>
  <c r="N964" i="26"/>
  <c r="N965" i="26"/>
  <c r="N966" i="26"/>
  <c r="N935" i="26"/>
  <c r="L967" i="26"/>
  <c r="M967" i="26"/>
  <c r="N967" i="26" l="1"/>
  <c r="N905" i="26" l="1"/>
  <c r="N904" i="26"/>
  <c r="N903" i="26"/>
  <c r="N902" i="26"/>
  <c r="N901" i="26"/>
  <c r="N900" i="26"/>
  <c r="Q988" i="26" l="1"/>
  <c r="P988" i="26"/>
  <c r="O988" i="26"/>
  <c r="M988" i="26"/>
  <c r="L988" i="26"/>
  <c r="N987" i="26"/>
  <c r="N986" i="26"/>
  <c r="N985" i="26"/>
  <c r="N984" i="26"/>
  <c r="N983" i="26"/>
  <c r="N982" i="26"/>
  <c r="N981" i="26"/>
  <c r="N980" i="26"/>
  <c r="N979" i="26"/>
  <c r="N978" i="26"/>
  <c r="N977" i="26"/>
  <c r="N976" i="26"/>
  <c r="N975" i="26"/>
  <c r="N974" i="26"/>
  <c r="N973" i="26"/>
  <c r="N972" i="26"/>
  <c r="N971" i="26"/>
  <c r="P967" i="26"/>
  <c r="O967" i="26"/>
  <c r="Q964" i="26"/>
  <c r="Q963" i="26"/>
  <c r="Q962" i="26"/>
  <c r="Q961" i="26"/>
  <c r="Q960" i="26"/>
  <c r="Q959" i="26"/>
  <c r="Q958" i="26"/>
  <c r="Q957" i="26"/>
  <c r="Q956" i="26"/>
  <c r="Q955" i="26"/>
  <c r="Q954" i="26"/>
  <c r="Q953" i="26"/>
  <c r="Q952" i="26"/>
  <c r="Q951" i="26"/>
  <c r="Q950" i="26"/>
  <c r="Q949" i="26"/>
  <c r="Q948" i="26"/>
  <c r="Q947" i="26"/>
  <c r="Q946" i="26"/>
  <c r="Q945" i="26"/>
  <c r="Q944" i="26"/>
  <c r="Q943" i="26"/>
  <c r="Q942" i="26"/>
  <c r="Q941" i="26"/>
  <c r="Q940" i="26"/>
  <c r="Q939" i="26"/>
  <c r="Q938" i="26"/>
  <c r="Q937" i="26"/>
  <c r="Q936" i="26"/>
  <c r="Q935" i="26"/>
  <c r="P931" i="26"/>
  <c r="O931" i="26"/>
  <c r="M931" i="26"/>
  <c r="L931" i="26"/>
  <c r="Q930" i="26"/>
  <c r="N930" i="26"/>
  <c r="Q929" i="26"/>
  <c r="N929" i="26"/>
  <c r="Q928" i="26"/>
  <c r="N928" i="26"/>
  <c r="Q927" i="26"/>
  <c r="N927" i="26"/>
  <c r="Q926" i="26"/>
  <c r="N926" i="26"/>
  <c r="Q925" i="26"/>
  <c r="N925" i="26"/>
  <c r="Q924" i="26"/>
  <c r="N924" i="26"/>
  <c r="Q923" i="26"/>
  <c r="N923" i="26"/>
  <c r="Q922" i="26"/>
  <c r="N922" i="26"/>
  <c r="Q921" i="26"/>
  <c r="N921" i="26"/>
  <c r="Q920" i="26"/>
  <c r="N920" i="26"/>
  <c r="A920" i="26"/>
  <c r="A921" i="26" s="1"/>
  <c r="A922" i="26" s="1"/>
  <c r="A923" i="26" s="1"/>
  <c r="A924" i="26" s="1"/>
  <c r="A925" i="26" s="1"/>
  <c r="A926" i="26" s="1"/>
  <c r="A927" i="26" s="1"/>
  <c r="A928" i="26" s="1"/>
  <c r="A929" i="26" s="1"/>
  <c r="A930" i="26" s="1"/>
  <c r="P916" i="26"/>
  <c r="O916" i="26"/>
  <c r="M916" i="26"/>
  <c r="L916" i="26"/>
  <c r="Q915" i="26"/>
  <c r="N915" i="26"/>
  <c r="Q914" i="26"/>
  <c r="N914" i="26"/>
  <c r="Q913" i="26"/>
  <c r="N913" i="26"/>
  <c r="Q912" i="26"/>
  <c r="N912" i="26"/>
  <c r="Q911" i="26"/>
  <c r="N911" i="26"/>
  <c r="Q910" i="26"/>
  <c r="N910" i="26"/>
  <c r="P906" i="26"/>
  <c r="O906" i="26"/>
  <c r="M906" i="26"/>
  <c r="L906" i="26"/>
  <c r="Q905" i="26"/>
  <c r="Q904" i="26"/>
  <c r="Q903" i="26"/>
  <c r="Q902" i="26"/>
  <c r="Q901" i="26"/>
  <c r="Q900" i="26"/>
  <c r="P896" i="26"/>
  <c r="O896" i="26"/>
  <c r="M896" i="26"/>
  <c r="L896" i="26"/>
  <c r="Q895" i="26"/>
  <c r="N895" i="26"/>
  <c r="Q894" i="26"/>
  <c r="N894" i="26"/>
  <c r="Q893" i="26"/>
  <c r="N893" i="26"/>
  <c r="Q892" i="26"/>
  <c r="N892" i="26"/>
  <c r="P888" i="26"/>
  <c r="O888" i="26"/>
  <c r="M888" i="26"/>
  <c r="L888" i="26"/>
  <c r="Q887" i="26"/>
  <c r="N887" i="26"/>
  <c r="Q886" i="26"/>
  <c r="N886" i="26"/>
  <c r="Q885" i="26"/>
  <c r="N885" i="26"/>
  <c r="Q884" i="26"/>
  <c r="N884" i="26"/>
  <c r="Q883" i="26"/>
  <c r="N883" i="26"/>
  <c r="Q882" i="26"/>
  <c r="N882" i="26"/>
  <c r="Q881" i="26"/>
  <c r="N881" i="26"/>
  <c r="Q880" i="26"/>
  <c r="N880" i="26"/>
  <c r="Q879" i="26"/>
  <c r="N879" i="26"/>
  <c r="Q878" i="26"/>
  <c r="N878" i="26"/>
  <c r="Q877" i="26"/>
  <c r="N877" i="26"/>
  <c r="Q876" i="26"/>
  <c r="N876" i="26"/>
  <c r="Q875" i="26"/>
  <c r="N875" i="26"/>
  <c r="Q874" i="26"/>
  <c r="N874" i="26"/>
  <c r="Q873" i="26"/>
  <c r="N873" i="26"/>
  <c r="Q872" i="26"/>
  <c r="N872" i="26"/>
  <c r="Q871" i="26"/>
  <c r="N871" i="26"/>
  <c r="Q870" i="26"/>
  <c r="N870" i="26"/>
  <c r="Q869" i="26"/>
  <c r="N869" i="26"/>
  <c r="Q868" i="26"/>
  <c r="N868" i="26"/>
  <c r="Q867" i="26"/>
  <c r="N867" i="26"/>
  <c r="Q866" i="26"/>
  <c r="N866" i="26"/>
  <c r="Q865" i="26"/>
  <c r="N865" i="26"/>
  <c r="Q864" i="26"/>
  <c r="N864" i="26"/>
  <c r="Q863" i="26"/>
  <c r="N863" i="26"/>
  <c r="Q862" i="26"/>
  <c r="N862" i="26"/>
  <c r="Q861" i="26"/>
  <c r="N861" i="26"/>
  <c r="Q860" i="26"/>
  <c r="N860" i="26"/>
  <c r="Q859" i="26"/>
  <c r="N859" i="26"/>
  <c r="Q858" i="26"/>
  <c r="N858" i="26"/>
  <c r="Q857" i="26"/>
  <c r="N857" i="26"/>
  <c r="Q856" i="26"/>
  <c r="N856" i="26"/>
  <c r="Q855" i="26"/>
  <c r="N855" i="26"/>
  <c r="Q854" i="26"/>
  <c r="N854" i="26"/>
  <c r="Q853" i="26"/>
  <c r="N853" i="26"/>
  <c r="Q852" i="26"/>
  <c r="N852" i="26"/>
  <c r="Q851" i="26"/>
  <c r="N851" i="26"/>
  <c r="Q850" i="26"/>
  <c r="N850" i="26"/>
  <c r="Q849" i="26"/>
  <c r="N849" i="26"/>
  <c r="Q848" i="26"/>
  <c r="N848" i="26"/>
  <c r="Q847" i="26"/>
  <c r="N847" i="26"/>
  <c r="Q846" i="26"/>
  <c r="N846" i="26"/>
  <c r="Q845" i="26"/>
  <c r="N845" i="26"/>
  <c r="P841" i="26"/>
  <c r="O841" i="26"/>
  <c r="M841" i="26"/>
  <c r="L841" i="26"/>
  <c r="Q840" i="26"/>
  <c r="N840" i="26"/>
  <c r="Q839" i="26"/>
  <c r="N839" i="26"/>
  <c r="Q838" i="26"/>
  <c r="N838" i="26"/>
  <c r="Q837" i="26"/>
  <c r="N837" i="26"/>
  <c r="Q836" i="26"/>
  <c r="N836" i="26"/>
  <c r="Q835" i="26"/>
  <c r="N835" i="26"/>
  <c r="Q834" i="26"/>
  <c r="N834" i="26"/>
  <c r="Q833" i="26"/>
  <c r="N833" i="26"/>
  <c r="Q832" i="26"/>
  <c r="N832" i="26"/>
  <c r="Q831" i="26"/>
  <c r="N831" i="26"/>
  <c r="Q830" i="26"/>
  <c r="N830" i="26"/>
  <c r="Q829" i="26"/>
  <c r="N829" i="26"/>
  <c r="Q828" i="26"/>
  <c r="N828" i="26"/>
  <c r="P824" i="26"/>
  <c r="O824" i="26"/>
  <c r="M824" i="26"/>
  <c r="L824" i="26"/>
  <c r="Q823" i="26"/>
  <c r="Q822" i="26"/>
  <c r="Q821" i="26"/>
  <c r="Q820" i="26"/>
  <c r="Q819" i="26"/>
  <c r="Q818" i="26"/>
  <c r="Q817" i="26"/>
  <c r="Q816" i="26"/>
  <c r="P812" i="26"/>
  <c r="O812" i="26"/>
  <c r="M812" i="26"/>
  <c r="L812" i="26"/>
  <c r="Q811" i="26"/>
  <c r="N811" i="26"/>
  <c r="Q810" i="26"/>
  <c r="N810" i="26"/>
  <c r="Q809" i="26"/>
  <c r="N809" i="26"/>
  <c r="Q808" i="26"/>
  <c r="N808" i="26"/>
  <c r="Q807" i="26"/>
  <c r="N807" i="26"/>
  <c r="Q806" i="26"/>
  <c r="N806" i="26"/>
  <c r="Q805" i="26"/>
  <c r="N805" i="26"/>
  <c r="Q804" i="26"/>
  <c r="N804" i="26"/>
  <c r="Q803" i="26"/>
  <c r="N803" i="26"/>
  <c r="Q802" i="26"/>
  <c r="N802" i="26"/>
  <c r="P798" i="26"/>
  <c r="O798" i="26"/>
  <c r="M798" i="26"/>
  <c r="L798" i="26"/>
  <c r="Q797" i="26"/>
  <c r="N797" i="26"/>
  <c r="Q796" i="26"/>
  <c r="N796" i="26"/>
  <c r="Q795" i="26"/>
  <c r="N795" i="26"/>
  <c r="Q794" i="26"/>
  <c r="N794" i="26"/>
  <c r="Q793" i="26"/>
  <c r="N793" i="26"/>
  <c r="Q792" i="26"/>
  <c r="N792" i="26"/>
  <c r="Q791" i="26"/>
  <c r="N791" i="26"/>
  <c r="Q790" i="26"/>
  <c r="N790" i="26"/>
  <c r="Q789" i="26"/>
  <c r="N789" i="26"/>
  <c r="Q788" i="26"/>
  <c r="N788" i="26"/>
  <c r="Q787" i="26"/>
  <c r="N787" i="26"/>
  <c r="Q786" i="26"/>
  <c r="N786" i="26"/>
  <c r="Q785" i="26"/>
  <c r="N785" i="26"/>
  <c r="Q784" i="26"/>
  <c r="N784" i="26"/>
  <c r="Q783" i="26"/>
  <c r="N783" i="26"/>
  <c r="Q782" i="26"/>
  <c r="N782" i="26"/>
  <c r="Q781" i="26"/>
  <c r="N781" i="26"/>
  <c r="Q780" i="26"/>
  <c r="N780" i="26"/>
  <c r="Q779" i="26"/>
  <c r="N779" i="26"/>
  <c r="Q778" i="26"/>
  <c r="N778" i="26"/>
  <c r="Q777" i="26"/>
  <c r="N777" i="26"/>
  <c r="Q776" i="26"/>
  <c r="N776" i="26"/>
  <c r="Q775" i="26"/>
  <c r="N775" i="26"/>
  <c r="P771" i="26"/>
  <c r="O771" i="26"/>
  <c r="M771" i="26"/>
  <c r="L771" i="26"/>
  <c r="Q770" i="26"/>
  <c r="Q771" i="26" s="1"/>
  <c r="N770" i="26"/>
  <c r="N771" i="26" s="1"/>
  <c r="M766" i="26"/>
  <c r="L766" i="26"/>
  <c r="P765" i="26"/>
  <c r="O765" i="26"/>
  <c r="N765" i="26"/>
  <c r="Q765" i="26" s="1"/>
  <c r="P764" i="26"/>
  <c r="O764" i="26"/>
  <c r="N764" i="26"/>
  <c r="Q764" i="26" s="1"/>
  <c r="P763" i="26"/>
  <c r="O763" i="26"/>
  <c r="N763" i="26"/>
  <c r="Q763" i="26" s="1"/>
  <c r="P762" i="26"/>
  <c r="O762" i="26"/>
  <c r="N762" i="26"/>
  <c r="Q762" i="26" s="1"/>
  <c r="P761" i="26"/>
  <c r="O761" i="26"/>
  <c r="N761" i="26"/>
  <c r="Q761" i="26" s="1"/>
  <c r="P760" i="26"/>
  <c r="O760" i="26"/>
  <c r="N760" i="26"/>
  <c r="Q760" i="26" s="1"/>
  <c r="P759" i="26"/>
  <c r="O759" i="26"/>
  <c r="N759" i="26"/>
  <c r="Q759" i="26" s="1"/>
  <c r="P758" i="26"/>
  <c r="N758" i="26"/>
  <c r="Q758" i="26" s="1"/>
  <c r="M754" i="26"/>
  <c r="L754" i="26"/>
  <c r="Q753" i="26"/>
  <c r="N752" i="26"/>
  <c r="O752" i="26" s="1"/>
  <c r="Q751" i="26"/>
  <c r="N751" i="26"/>
  <c r="N750" i="26"/>
  <c r="P750" i="26" s="1"/>
  <c r="N749" i="26"/>
  <c r="P749" i="26" s="1"/>
  <c r="N748" i="26"/>
  <c r="P748" i="26" s="1"/>
  <c r="N747" i="26"/>
  <c r="P747" i="26" s="1"/>
  <c r="N746" i="26"/>
  <c r="P746" i="26" s="1"/>
  <c r="Q745" i="26"/>
  <c r="N745" i="26"/>
  <c r="Q744" i="26"/>
  <c r="N744" i="26"/>
  <c r="N743" i="26"/>
  <c r="P743" i="26" s="1"/>
  <c r="N742" i="26"/>
  <c r="P742" i="26" s="1"/>
  <c r="N741" i="26"/>
  <c r="P741" i="26" s="1"/>
  <c r="N740" i="26"/>
  <c r="P740" i="26" s="1"/>
  <c r="N739" i="26"/>
  <c r="P739" i="26" s="1"/>
  <c r="N738" i="26"/>
  <c r="P738" i="26" s="1"/>
  <c r="N737" i="26"/>
  <c r="P737" i="26" s="1"/>
  <c r="N736" i="26"/>
  <c r="P736" i="26" s="1"/>
  <c r="P732" i="26"/>
  <c r="O732" i="26"/>
  <c r="M732" i="26"/>
  <c r="L732" i="26"/>
  <c r="Q731" i="26"/>
  <c r="N731" i="26"/>
  <c r="Q730" i="26"/>
  <c r="N730" i="26"/>
  <c r="P726" i="26"/>
  <c r="O726" i="26"/>
  <c r="M726" i="26"/>
  <c r="L726" i="26"/>
  <c r="Q725" i="26"/>
  <c r="N725" i="26"/>
  <c r="Q724" i="26"/>
  <c r="N724" i="26"/>
  <c r="Q723" i="26"/>
  <c r="N723" i="26"/>
  <c r="P719" i="26"/>
  <c r="O719" i="26"/>
  <c r="M719" i="26"/>
  <c r="L719" i="26"/>
  <c r="Q718" i="26"/>
  <c r="N718" i="26"/>
  <c r="Q717" i="26"/>
  <c r="N717" i="26"/>
  <c r="Q716" i="26"/>
  <c r="N716" i="26"/>
  <c r="Q715" i="26"/>
  <c r="N715" i="26"/>
  <c r="Q714" i="26"/>
  <c r="N714" i="26"/>
  <c r="Q713" i="26"/>
  <c r="N713" i="26"/>
  <c r="Q712" i="26"/>
  <c r="N712" i="26"/>
  <c r="Q711" i="26"/>
  <c r="N711" i="26"/>
  <c r="Q710" i="26"/>
  <c r="N710" i="26"/>
  <c r="Q709" i="26"/>
  <c r="N709" i="26"/>
  <c r="Q708" i="26"/>
  <c r="N708" i="26"/>
  <c r="Q707" i="26"/>
  <c r="N707" i="26"/>
  <c r="Q706" i="26"/>
  <c r="N706" i="26"/>
  <c r="Q705" i="26"/>
  <c r="N705" i="26"/>
  <c r="Q704" i="26"/>
  <c r="N704" i="26"/>
  <c r="Q703" i="26"/>
  <c r="N703" i="26"/>
  <c r="Q702" i="26"/>
  <c r="N702" i="26"/>
  <c r="Q701" i="26"/>
  <c r="N701" i="26"/>
  <c r="Q700" i="26"/>
  <c r="N700" i="26"/>
  <c r="Q699" i="26"/>
  <c r="N699" i="26"/>
  <c r="Q698" i="26"/>
  <c r="N698" i="26"/>
  <c r="Q697" i="26"/>
  <c r="N697" i="26"/>
  <c r="Q696" i="26"/>
  <c r="N696" i="26"/>
  <c r="Q695" i="26"/>
  <c r="N695" i="26"/>
  <c r="Q694" i="26"/>
  <c r="N694" i="26"/>
  <c r="Q693" i="26"/>
  <c r="N693" i="26"/>
  <c r="Q692" i="26"/>
  <c r="N692" i="26"/>
  <c r="P688" i="26"/>
  <c r="O688" i="26"/>
  <c r="M688" i="26"/>
  <c r="L688" i="26"/>
  <c r="Q687" i="26"/>
  <c r="N687" i="26"/>
  <c r="Q686" i="26"/>
  <c r="N686" i="26"/>
  <c r="Q685" i="26"/>
  <c r="N685" i="26"/>
  <c r="Q684" i="26"/>
  <c r="N684" i="26"/>
  <c r="Q683" i="26"/>
  <c r="N683" i="26"/>
  <c r="Q682" i="26"/>
  <c r="N682" i="26"/>
  <c r="Q681" i="26"/>
  <c r="N681" i="26"/>
  <c r="Q680" i="26"/>
  <c r="N680" i="26"/>
  <c r="Q679" i="26"/>
  <c r="N679" i="26"/>
  <c r="Q678" i="26"/>
  <c r="N678" i="26"/>
  <c r="P674" i="26"/>
  <c r="O674" i="26"/>
  <c r="M674" i="26"/>
  <c r="L674" i="26"/>
  <c r="Q673" i="26"/>
  <c r="N673" i="26"/>
  <c r="Q672" i="26"/>
  <c r="N672" i="26"/>
  <c r="Q671" i="26"/>
  <c r="N671" i="26"/>
  <c r="Q670" i="26"/>
  <c r="N670" i="26"/>
  <c r="Q669" i="26"/>
  <c r="N669" i="26"/>
  <c r="Q668" i="26"/>
  <c r="N668" i="26"/>
  <c r="Q667" i="26"/>
  <c r="N667" i="26"/>
  <c r="Q666" i="26"/>
  <c r="N666" i="26"/>
  <c r="Q665" i="26"/>
  <c r="N665" i="26"/>
  <c r="Q664" i="26"/>
  <c r="N664" i="26"/>
  <c r="Q663" i="26"/>
  <c r="N663" i="26"/>
  <c r="Q662" i="26"/>
  <c r="N662" i="26"/>
  <c r="Q661" i="26"/>
  <c r="N661" i="26"/>
  <c r="Q660" i="26"/>
  <c r="N660" i="26"/>
  <c r="Q659" i="26"/>
  <c r="N659" i="26"/>
  <c r="Q658" i="26"/>
  <c r="N658" i="26"/>
  <c r="Q657" i="26"/>
  <c r="N657" i="26"/>
  <c r="Q656" i="26"/>
  <c r="N656" i="26"/>
  <c r="Q655" i="26"/>
  <c r="N655" i="26"/>
  <c r="Q654" i="26"/>
  <c r="N654" i="26"/>
  <c r="Q653" i="26"/>
  <c r="N653" i="26"/>
  <c r="Q652" i="26"/>
  <c r="N652" i="26"/>
  <c r="Q651" i="26"/>
  <c r="N651" i="26"/>
  <c r="Q650" i="26"/>
  <c r="N650" i="26"/>
  <c r="Q649" i="26"/>
  <c r="N649" i="26"/>
  <c r="Q648" i="26"/>
  <c r="N648" i="26"/>
  <c r="Q647" i="26"/>
  <c r="N647" i="26"/>
  <c r="Q646" i="26"/>
  <c r="N646" i="26"/>
  <c r="Q645" i="26"/>
  <c r="N645" i="26"/>
  <c r="Q644" i="26"/>
  <c r="N644" i="26"/>
  <c r="Q643" i="26"/>
  <c r="N643" i="26"/>
  <c r="Q642" i="26"/>
  <c r="N642" i="26"/>
  <c r="Q641" i="26"/>
  <c r="N641" i="26"/>
  <c r="Q640" i="26"/>
  <c r="N640" i="26"/>
  <c r="Q639" i="26"/>
  <c r="N639" i="26"/>
  <c r="Q638" i="26"/>
  <c r="N638" i="26"/>
  <c r="Q637" i="26"/>
  <c r="N637" i="26"/>
  <c r="Q636" i="26"/>
  <c r="N636" i="26"/>
  <c r="Q635" i="26"/>
  <c r="N635" i="26"/>
  <c r="Q634" i="26"/>
  <c r="N634" i="26"/>
  <c r="Q633" i="26"/>
  <c r="N633" i="26"/>
  <c r="Q632" i="26"/>
  <c r="N632" i="26"/>
  <c r="Q631" i="26"/>
  <c r="N631" i="26"/>
  <c r="Q630" i="26"/>
  <c r="N630" i="26"/>
  <c r="Q629" i="26"/>
  <c r="N629" i="26"/>
  <c r="Q628" i="26"/>
  <c r="N628" i="26"/>
  <c r="Q627" i="26"/>
  <c r="N627" i="26"/>
  <c r="Q626" i="26"/>
  <c r="N626" i="26"/>
  <c r="Q625" i="26"/>
  <c r="N625" i="26"/>
  <c r="Q624" i="26"/>
  <c r="N624" i="26"/>
  <c r="Q623" i="26"/>
  <c r="N623" i="26"/>
  <c r="Q622" i="26"/>
  <c r="N622" i="26"/>
  <c r="Q621" i="26"/>
  <c r="N621" i="26"/>
  <c r="Q620" i="26"/>
  <c r="N620" i="26"/>
  <c r="Q619" i="26"/>
  <c r="N619" i="26"/>
  <c r="Q618" i="26"/>
  <c r="N618" i="26"/>
  <c r="Q617" i="26"/>
  <c r="N617" i="26"/>
  <c r="Q616" i="26"/>
  <c r="N616" i="26"/>
  <c r="Q615" i="26"/>
  <c r="N615" i="26"/>
  <c r="Q614" i="26"/>
  <c r="N614" i="26"/>
  <c r="Q613" i="26"/>
  <c r="N613" i="26"/>
  <c r="Q612" i="26"/>
  <c r="N612" i="26"/>
  <c r="Q611" i="26"/>
  <c r="N611" i="26"/>
  <c r="Q610" i="26"/>
  <c r="N610" i="26"/>
  <c r="Q609" i="26"/>
  <c r="N609" i="26"/>
  <c r="Q608" i="26"/>
  <c r="N608" i="26"/>
  <c r="Q607" i="26"/>
  <c r="N607" i="26"/>
  <c r="Q606" i="26"/>
  <c r="N606" i="26"/>
  <c r="Q605" i="26"/>
  <c r="N605" i="26"/>
  <c r="Q604" i="26"/>
  <c r="N604" i="26"/>
  <c r="Q603" i="26"/>
  <c r="N603" i="26"/>
  <c r="Q602" i="26"/>
  <c r="N602" i="26"/>
  <c r="Q601" i="26"/>
  <c r="N601" i="26"/>
  <c r="Q600" i="26"/>
  <c r="N600" i="26"/>
  <c r="Q599" i="26"/>
  <c r="N599" i="26"/>
  <c r="P595" i="26"/>
  <c r="O595" i="26"/>
  <c r="M595" i="26"/>
  <c r="L595" i="26"/>
  <c r="Q594" i="26"/>
  <c r="N594" i="26"/>
  <c r="Q593" i="26"/>
  <c r="N593" i="26"/>
  <c r="Q592" i="26"/>
  <c r="N592" i="26"/>
  <c r="Q591" i="26"/>
  <c r="N591" i="26"/>
  <c r="Q590" i="26"/>
  <c r="N590" i="26"/>
  <c r="Q589" i="26"/>
  <c r="N589" i="26"/>
  <c r="Q588" i="26"/>
  <c r="N588" i="26"/>
  <c r="P584" i="26"/>
  <c r="O584" i="26"/>
  <c r="M584" i="26"/>
  <c r="L584" i="26"/>
  <c r="Q583" i="26"/>
  <c r="Q584" i="26" s="1"/>
  <c r="N583" i="26"/>
  <c r="N584" i="26" s="1"/>
  <c r="P579" i="26"/>
  <c r="O579" i="26"/>
  <c r="M579" i="26"/>
  <c r="L579" i="26"/>
  <c r="Q578" i="26"/>
  <c r="N578" i="26"/>
  <c r="Q577" i="26"/>
  <c r="N577" i="26"/>
  <c r="Q576" i="26"/>
  <c r="N576" i="26"/>
  <c r="P572" i="26"/>
  <c r="O572" i="26"/>
  <c r="M572" i="26"/>
  <c r="L572" i="26"/>
  <c r="Q571" i="26"/>
  <c r="N571" i="26"/>
  <c r="Q570" i="26"/>
  <c r="N570" i="26"/>
  <c r="Q569" i="26"/>
  <c r="N569" i="26"/>
  <c r="M565" i="26"/>
  <c r="O564" i="26"/>
  <c r="Q564" i="26" s="1"/>
  <c r="N564" i="26"/>
  <c r="O563" i="26"/>
  <c r="Q563" i="26" s="1"/>
  <c r="N563" i="26"/>
  <c r="O562" i="26"/>
  <c r="Q562" i="26" s="1"/>
  <c r="N562" i="26"/>
  <c r="P561" i="26"/>
  <c r="P565" i="26" s="1"/>
  <c r="L561" i="26"/>
  <c r="O561" i="26" s="1"/>
  <c r="O560" i="26"/>
  <c r="Q560" i="26" s="1"/>
  <c r="N560" i="26"/>
  <c r="O559" i="26"/>
  <c r="Q559" i="26" s="1"/>
  <c r="N559" i="26"/>
  <c r="O558" i="26"/>
  <c r="Q558" i="26" s="1"/>
  <c r="N558" i="26"/>
  <c r="O557" i="26"/>
  <c r="Q557" i="26" s="1"/>
  <c r="N557" i="26"/>
  <c r="O556" i="26"/>
  <c r="Q556" i="26" s="1"/>
  <c r="N556" i="26"/>
  <c r="O555" i="26"/>
  <c r="Q555" i="26" s="1"/>
  <c r="N555" i="26"/>
  <c r="O554" i="26"/>
  <c r="Q554" i="26" s="1"/>
  <c r="N554" i="26"/>
  <c r="O553" i="26"/>
  <c r="Q553" i="26" s="1"/>
  <c r="N553" i="26"/>
  <c r="O552" i="26"/>
  <c r="Q552" i="26" s="1"/>
  <c r="N552" i="26"/>
  <c r="O551" i="26"/>
  <c r="Q551" i="26" s="1"/>
  <c r="N551" i="26"/>
  <c r="O550" i="26"/>
  <c r="Q550" i="26" s="1"/>
  <c r="N550" i="26"/>
  <c r="O549" i="26"/>
  <c r="Q549" i="26" s="1"/>
  <c r="N549" i="26"/>
  <c r="O548" i="26"/>
  <c r="Q548" i="26" s="1"/>
  <c r="N548" i="26"/>
  <c r="O547" i="26"/>
  <c r="Q547" i="26" s="1"/>
  <c r="N547" i="26"/>
  <c r="O546" i="26"/>
  <c r="Q546" i="26" s="1"/>
  <c r="N546" i="26"/>
  <c r="O545" i="26"/>
  <c r="Q545" i="26" s="1"/>
  <c r="N545" i="26"/>
  <c r="O544" i="26"/>
  <c r="Q544" i="26" s="1"/>
  <c r="N544" i="26"/>
  <c r="O543" i="26"/>
  <c r="Q543" i="26" s="1"/>
  <c r="N543" i="26"/>
  <c r="O542" i="26"/>
  <c r="Q542" i="26" s="1"/>
  <c r="N542" i="26"/>
  <c r="O541" i="26"/>
  <c r="Q541" i="26" s="1"/>
  <c r="N541" i="26"/>
  <c r="O540" i="26"/>
  <c r="Q540" i="26" s="1"/>
  <c r="N540" i="26"/>
  <c r="O539" i="26"/>
  <c r="Q539" i="26" s="1"/>
  <c r="N539" i="26"/>
  <c r="O538" i="26"/>
  <c r="Q538" i="26" s="1"/>
  <c r="N538" i="26"/>
  <c r="O537" i="26"/>
  <c r="Q537" i="26" s="1"/>
  <c r="N537" i="26"/>
  <c r="O536" i="26"/>
  <c r="Q536" i="26" s="1"/>
  <c r="N536" i="26"/>
  <c r="O535" i="26"/>
  <c r="Q535" i="26" s="1"/>
  <c r="N535" i="26"/>
  <c r="O534" i="26"/>
  <c r="Q534" i="26" s="1"/>
  <c r="N534" i="26"/>
  <c r="O533" i="26"/>
  <c r="Q533" i="26" s="1"/>
  <c r="N533" i="26"/>
  <c r="O532" i="26"/>
  <c r="Q532" i="26" s="1"/>
  <c r="N532" i="26"/>
  <c r="O531" i="26"/>
  <c r="Q531" i="26" s="1"/>
  <c r="N531" i="26"/>
  <c r="O530" i="26"/>
  <c r="Q530" i="26" s="1"/>
  <c r="N530" i="26"/>
  <c r="O529" i="26"/>
  <c r="Q529" i="26" s="1"/>
  <c r="N529" i="26"/>
  <c r="O528" i="26"/>
  <c r="Q528" i="26" s="1"/>
  <c r="N528" i="26"/>
  <c r="O527" i="26"/>
  <c r="Q527" i="26" s="1"/>
  <c r="N527" i="26"/>
  <c r="O526" i="26"/>
  <c r="Q526" i="26" s="1"/>
  <c r="N526" i="26"/>
  <c r="O525" i="26"/>
  <c r="Q525" i="26" s="1"/>
  <c r="N525" i="26"/>
  <c r="O524" i="26"/>
  <c r="Q524" i="26" s="1"/>
  <c r="N524" i="26"/>
  <c r="O523" i="26"/>
  <c r="N523" i="26"/>
  <c r="P519" i="26"/>
  <c r="O519" i="26"/>
  <c r="M519" i="26"/>
  <c r="L519" i="26"/>
  <c r="Q518" i="26"/>
  <c r="N518" i="26"/>
  <c r="Q517" i="26"/>
  <c r="N517" i="26"/>
  <c r="Q516" i="26"/>
  <c r="N516" i="26"/>
  <c r="Q515" i="26"/>
  <c r="N515" i="26"/>
  <c r="Q514" i="26"/>
  <c r="N514" i="26"/>
  <c r="Q510" i="26"/>
  <c r="P510" i="26"/>
  <c r="O510" i="26"/>
  <c r="M510" i="26"/>
  <c r="L510" i="26"/>
  <c r="N509" i="26"/>
  <c r="N508" i="26"/>
  <c r="N507" i="26"/>
  <c r="N506" i="26"/>
  <c r="N505" i="26"/>
  <c r="N504" i="26"/>
  <c r="N503" i="26"/>
  <c r="N502" i="26"/>
  <c r="N501" i="26"/>
  <c r="N500" i="26"/>
  <c r="N499" i="26"/>
  <c r="N498" i="26"/>
  <c r="N497" i="26"/>
  <c r="N496" i="26"/>
  <c r="N495" i="26"/>
  <c r="N494" i="26"/>
  <c r="N493" i="26"/>
  <c r="N492" i="26"/>
  <c r="N491" i="26"/>
  <c r="N490" i="26"/>
  <c r="N489" i="26"/>
  <c r="N488" i="26"/>
  <c r="N487" i="26"/>
  <c r="N486" i="26"/>
  <c r="N485" i="26"/>
  <c r="N484" i="26"/>
  <c r="N483" i="26"/>
  <c r="N482" i="26"/>
  <c r="N481" i="26"/>
  <c r="N480" i="26"/>
  <c r="N479" i="26"/>
  <c r="N478" i="26"/>
  <c r="N477" i="26"/>
  <c r="N476" i="26"/>
  <c r="N475" i="26"/>
  <c r="N474" i="26"/>
  <c r="N473" i="26"/>
  <c r="N472" i="26"/>
  <c r="N471" i="26"/>
  <c r="N470" i="26"/>
  <c r="N469" i="26"/>
  <c r="N468" i="26"/>
  <c r="N467" i="26"/>
  <c r="N466" i="26"/>
  <c r="N465" i="26"/>
  <c r="N464" i="26"/>
  <c r="N463" i="26"/>
  <c r="N462" i="26"/>
  <c r="N461" i="26"/>
  <c r="N460" i="26"/>
  <c r="N459" i="26"/>
  <c r="N458" i="26"/>
  <c r="N457" i="26"/>
  <c r="N456" i="26"/>
  <c r="N455" i="26"/>
  <c r="N454" i="26"/>
  <c r="N453" i="26"/>
  <c r="N452" i="26"/>
  <c r="N451" i="26"/>
  <c r="N450" i="26"/>
  <c r="N449" i="26"/>
  <c r="N448" i="26"/>
  <c r="N447" i="26"/>
  <c r="N446" i="26"/>
  <c r="N445" i="26"/>
  <c r="N444" i="26"/>
  <c r="N443" i="26"/>
  <c r="N442" i="26"/>
  <c r="N441" i="26"/>
  <c r="N440" i="26"/>
  <c r="N439" i="26"/>
  <c r="N438" i="26"/>
  <c r="N437" i="26"/>
  <c r="N436" i="26"/>
  <c r="N435" i="26"/>
  <c r="N434" i="26"/>
  <c r="N433" i="26"/>
  <c r="N432" i="26"/>
  <c r="N431" i="26"/>
  <c r="N430" i="26"/>
  <c r="N429" i="26"/>
  <c r="N428" i="26"/>
  <c r="N427" i="26"/>
  <c r="N426" i="26"/>
  <c r="N425" i="26"/>
  <c r="N424" i="26"/>
  <c r="N423" i="26"/>
  <c r="N422" i="26"/>
  <c r="N421" i="26"/>
  <c r="N420" i="26"/>
  <c r="N419" i="26"/>
  <c r="N418" i="26"/>
  <c r="N417" i="26"/>
  <c r="N416" i="26"/>
  <c r="N415" i="26"/>
  <c r="N414" i="26"/>
  <c r="N413" i="26"/>
  <c r="N412" i="26"/>
  <c r="N411" i="26"/>
  <c r="N410" i="26"/>
  <c r="N409" i="26"/>
  <c r="N408" i="26"/>
  <c r="N407" i="26"/>
  <c r="N406" i="26"/>
  <c r="N405" i="26"/>
  <c r="N404" i="26"/>
  <c r="N403" i="26"/>
  <c r="N402" i="26"/>
  <c r="N401" i="26"/>
  <c r="N400" i="26"/>
  <c r="N399" i="26"/>
  <c r="N398" i="26"/>
  <c r="N397" i="26"/>
  <c r="N396" i="26"/>
  <c r="N395" i="26"/>
  <c r="N394" i="26"/>
  <c r="N393" i="26"/>
  <c r="N392" i="26"/>
  <c r="N391" i="26"/>
  <c r="N390" i="26"/>
  <c r="N389" i="26"/>
  <c r="N388" i="26"/>
  <c r="N387" i="26"/>
  <c r="N386" i="26"/>
  <c r="N385" i="26"/>
  <c r="N384" i="26"/>
  <c r="N383" i="26"/>
  <c r="N382" i="26"/>
  <c r="N381" i="26"/>
  <c r="N380" i="26"/>
  <c r="N379" i="26"/>
  <c r="N378" i="26"/>
  <c r="N377" i="26"/>
  <c r="N376" i="26"/>
  <c r="N375" i="26"/>
  <c r="N374" i="26"/>
  <c r="N373" i="26"/>
  <c r="N372" i="26"/>
  <c r="N371" i="26"/>
  <c r="N370" i="26"/>
  <c r="N369" i="26"/>
  <c r="N368" i="26"/>
  <c r="N367" i="26"/>
  <c r="N366" i="26"/>
  <c r="N365" i="26"/>
  <c r="N364" i="26"/>
  <c r="N363" i="26"/>
  <c r="N362" i="26"/>
  <c r="N361" i="26"/>
  <c r="N360" i="26"/>
  <c r="N359" i="26"/>
  <c r="N358" i="26"/>
  <c r="N357" i="26"/>
  <c r="N356" i="26"/>
  <c r="N355" i="26"/>
  <c r="N354" i="26"/>
  <c r="N353" i="26"/>
  <c r="N352" i="26"/>
  <c r="N351" i="26"/>
  <c r="N350" i="26"/>
  <c r="N349" i="26"/>
  <c r="N348" i="26"/>
  <c r="N347" i="26"/>
  <c r="N346" i="26"/>
  <c r="N345" i="26"/>
  <c r="N344" i="26"/>
  <c r="N343" i="26"/>
  <c r="N342" i="26"/>
  <c r="P338" i="26"/>
  <c r="O338" i="26"/>
  <c r="M338" i="26"/>
  <c r="L338" i="26"/>
  <c r="Q337" i="26"/>
  <c r="N337" i="26"/>
  <c r="Q336" i="26"/>
  <c r="N336" i="26"/>
  <c r="Q335" i="26"/>
  <c r="N335" i="26"/>
  <c r="Q334" i="26"/>
  <c r="N334" i="26"/>
  <c r="Q333" i="26"/>
  <c r="N333" i="26"/>
  <c r="Q332" i="26"/>
  <c r="N332" i="26"/>
  <c r="Q331" i="26"/>
  <c r="N331" i="26"/>
  <c r="Q330" i="26"/>
  <c r="N330" i="26"/>
  <c r="Q329" i="26"/>
  <c r="N329" i="26"/>
  <c r="Q328" i="26"/>
  <c r="N328" i="26"/>
  <c r="Q327" i="26"/>
  <c r="N327" i="26"/>
  <c r="Q326" i="26"/>
  <c r="N326" i="26"/>
  <c r="Q325" i="26"/>
  <c r="N325" i="26"/>
  <c r="Q324" i="26"/>
  <c r="N324" i="26"/>
  <c r="Q323" i="26"/>
  <c r="N323" i="26"/>
  <c r="Q322" i="26"/>
  <c r="N322" i="26"/>
  <c r="Q321" i="26"/>
  <c r="N321" i="26"/>
  <c r="Q320" i="26"/>
  <c r="N320" i="26"/>
  <c r="Q319" i="26"/>
  <c r="N319" i="26"/>
  <c r="Q318" i="26"/>
  <c r="N318" i="26"/>
  <c r="Q317" i="26"/>
  <c r="N317" i="26"/>
  <c r="Q316" i="26"/>
  <c r="N316" i="26"/>
  <c r="Q315" i="26"/>
  <c r="N315" i="26"/>
  <c r="Q314" i="26"/>
  <c r="N314" i="26"/>
  <c r="Q313" i="26"/>
  <c r="N313" i="26"/>
  <c r="Q312" i="26"/>
  <c r="N312" i="26"/>
  <c r="Q311" i="26"/>
  <c r="N311" i="26"/>
  <c r="Q310" i="26"/>
  <c r="N310" i="26"/>
  <c r="Q309" i="26"/>
  <c r="N309" i="26"/>
  <c r="Q308" i="26"/>
  <c r="N308" i="26"/>
  <c r="Q307" i="26"/>
  <c r="N307" i="26"/>
  <c r="Q306" i="26"/>
  <c r="N306" i="26"/>
  <c r="Q305" i="26"/>
  <c r="N305" i="26"/>
  <c r="Q304" i="26"/>
  <c r="N304" i="26"/>
  <c r="Q303" i="26"/>
  <c r="N303" i="26"/>
  <c r="Q302" i="26"/>
  <c r="N302" i="26"/>
  <c r="Q301" i="26"/>
  <c r="N301" i="26"/>
  <c r="Q300" i="26"/>
  <c r="N300" i="26"/>
  <c r="Q299" i="26"/>
  <c r="N299" i="26"/>
  <c r="Q298" i="26"/>
  <c r="N298" i="26"/>
  <c r="Q297" i="26"/>
  <c r="N297" i="26"/>
  <c r="Q296" i="26"/>
  <c r="N296" i="26"/>
  <c r="Q295" i="26"/>
  <c r="N295" i="26"/>
  <c r="Q294" i="26"/>
  <c r="N294" i="26"/>
  <c r="Q293" i="26"/>
  <c r="N293" i="26"/>
  <c r="Q292" i="26"/>
  <c r="N292" i="26"/>
  <c r="Q291" i="26"/>
  <c r="N291" i="26"/>
  <c r="Q290" i="26"/>
  <c r="N290" i="26"/>
  <c r="Q289" i="26"/>
  <c r="N289" i="26"/>
  <c r="Q288" i="26"/>
  <c r="N288" i="26"/>
  <c r="Q287" i="26"/>
  <c r="N287" i="26"/>
  <c r="Q286" i="26"/>
  <c r="N286" i="26"/>
  <c r="Q285" i="26"/>
  <c r="N285" i="26"/>
  <c r="Q284" i="26"/>
  <c r="N284" i="26"/>
  <c r="Q283" i="26"/>
  <c r="N283" i="26"/>
  <c r="Q282" i="26"/>
  <c r="N282" i="26"/>
  <c r="Q281" i="26"/>
  <c r="N281" i="26"/>
  <c r="Q280" i="26"/>
  <c r="N280" i="26"/>
  <c r="Q279" i="26"/>
  <c r="N279" i="26"/>
  <c r="Q278" i="26"/>
  <c r="N278" i="26"/>
  <c r="Q277" i="26"/>
  <c r="N277" i="26"/>
  <c r="P273" i="26"/>
  <c r="O273" i="26"/>
  <c r="M273" i="26"/>
  <c r="L273" i="26"/>
  <c r="Q272" i="26"/>
  <c r="N272" i="26"/>
  <c r="Q271" i="26"/>
  <c r="N271" i="26"/>
  <c r="Q270" i="26"/>
  <c r="N270" i="26"/>
  <c r="Q269" i="26"/>
  <c r="N269" i="26"/>
  <c r="Q268" i="26"/>
  <c r="N268" i="26"/>
  <c r="Q267" i="26"/>
  <c r="N267" i="26"/>
  <c r="Q266" i="26"/>
  <c r="N266" i="26"/>
  <c r="Q265" i="26"/>
  <c r="N265" i="26"/>
  <c r="Q264" i="26"/>
  <c r="N264" i="26"/>
  <c r="Q263" i="26"/>
  <c r="N263" i="26"/>
  <c r="Q262" i="26"/>
  <c r="N262" i="26"/>
  <c r="Q261" i="26"/>
  <c r="N261" i="26"/>
  <c r="Q260" i="26"/>
  <c r="N260" i="26"/>
  <c r="Q259" i="26"/>
  <c r="N259" i="26"/>
  <c r="Q258" i="26"/>
  <c r="N258" i="26"/>
  <c r="Q257" i="26"/>
  <c r="N257" i="26"/>
  <c r="Q256" i="26"/>
  <c r="N256" i="26"/>
  <c r="Q255" i="26"/>
  <c r="N255" i="26"/>
  <c r="Q254" i="26"/>
  <c r="N254" i="26"/>
  <c r="Q253" i="26"/>
  <c r="N253" i="26"/>
  <c r="Q252" i="26"/>
  <c r="N252" i="26"/>
  <c r="Q251" i="26"/>
  <c r="N251" i="26"/>
  <c r="Q250" i="26"/>
  <c r="N250" i="26"/>
  <c r="Q249" i="26"/>
  <c r="N249" i="26"/>
  <c r="Q248" i="26"/>
  <c r="N248" i="26"/>
  <c r="Q247" i="26"/>
  <c r="N247" i="26"/>
  <c r="Q246" i="26"/>
  <c r="N246" i="26"/>
  <c r="Q245" i="26"/>
  <c r="N245" i="26"/>
  <c r="Q244" i="26"/>
  <c r="N244" i="26"/>
  <c r="Q243" i="26"/>
  <c r="N243" i="26"/>
  <c r="Q242" i="26"/>
  <c r="N242" i="26"/>
  <c r="Q241" i="26"/>
  <c r="N241" i="26"/>
  <c r="Q240" i="26"/>
  <c r="N240" i="26"/>
  <c r="Q239" i="26"/>
  <c r="N239" i="26"/>
  <c r="Q238" i="26"/>
  <c r="N238" i="26"/>
  <c r="Q237" i="26"/>
  <c r="N237" i="26"/>
  <c r="Q236" i="26"/>
  <c r="N236" i="26"/>
  <c r="Q235" i="26"/>
  <c r="N235" i="26"/>
  <c r="Q234" i="26"/>
  <c r="N234" i="26"/>
  <c r="Q233" i="26"/>
  <c r="N233" i="26"/>
  <c r="Q232" i="26"/>
  <c r="N232" i="26"/>
  <c r="Q231" i="26"/>
  <c r="N231" i="26"/>
  <c r="Q230" i="26"/>
  <c r="N230" i="26"/>
  <c r="Q229" i="26"/>
  <c r="N229" i="26"/>
  <c r="Q228" i="26"/>
  <c r="N228" i="26"/>
  <c r="Q227" i="26"/>
  <c r="N227" i="26"/>
  <c r="Q226" i="26"/>
  <c r="N226" i="26"/>
  <c r="Q225" i="26"/>
  <c r="N225" i="26"/>
  <c r="Q224" i="26"/>
  <c r="N224" i="26"/>
  <c r="Q223" i="26"/>
  <c r="N223" i="26"/>
  <c r="Q222" i="26"/>
  <c r="N222" i="26"/>
  <c r="Q221" i="26"/>
  <c r="N221" i="26"/>
  <c r="Q220" i="26"/>
  <c r="N220" i="26"/>
  <c r="Q219" i="26"/>
  <c r="N219" i="26"/>
  <c r="Q218" i="26"/>
  <c r="N218" i="26"/>
  <c r="Q217" i="26"/>
  <c r="N217" i="26"/>
  <c r="Q216" i="26"/>
  <c r="N216" i="26"/>
  <c r="Q215" i="26"/>
  <c r="N215" i="26"/>
  <c r="Q214" i="26"/>
  <c r="N214" i="26"/>
  <c r="Q213" i="26"/>
  <c r="N213" i="26"/>
  <c r="Q212" i="26"/>
  <c r="N212" i="26"/>
  <c r="Q211" i="26"/>
  <c r="N211" i="26"/>
  <c r="Q210" i="26"/>
  <c r="N210" i="26"/>
  <c r="P206" i="26"/>
  <c r="O206" i="26"/>
  <c r="M206" i="26"/>
  <c r="L206" i="26"/>
  <c r="Q205" i="26"/>
  <c r="N205" i="26"/>
  <c r="Q204" i="26"/>
  <c r="N204" i="26"/>
  <c r="Q203" i="26"/>
  <c r="N203" i="26"/>
  <c r="Q202" i="26"/>
  <c r="N202" i="26"/>
  <c r="Q201" i="26"/>
  <c r="N201" i="26"/>
  <c r="Q200" i="26"/>
  <c r="N200" i="26"/>
  <c r="Q199" i="26"/>
  <c r="N199" i="26"/>
  <c r="P195" i="26"/>
  <c r="O195" i="26"/>
  <c r="M195" i="26"/>
  <c r="L195" i="26"/>
  <c r="Q194" i="26"/>
  <c r="N194" i="26"/>
  <c r="Q193" i="26"/>
  <c r="N193" i="26"/>
  <c r="Q192" i="26"/>
  <c r="N192" i="26"/>
  <c r="Q191" i="26"/>
  <c r="N191" i="26"/>
  <c r="Q190" i="26"/>
  <c r="N190" i="26"/>
  <c r="Q189" i="26"/>
  <c r="N189" i="26"/>
  <c r="Q188" i="26"/>
  <c r="N188" i="26"/>
  <c r="Q187" i="26"/>
  <c r="N187" i="26"/>
  <c r="Q186" i="26"/>
  <c r="N186" i="26"/>
  <c r="Q185" i="26"/>
  <c r="N185" i="26"/>
  <c r="Q184" i="26"/>
  <c r="N184" i="26"/>
  <c r="Q183" i="26"/>
  <c r="N183" i="26"/>
  <c r="Q182" i="26"/>
  <c r="N182" i="26"/>
  <c r="Q181" i="26"/>
  <c r="N181" i="26"/>
  <c r="Q180" i="26"/>
  <c r="N180" i="26"/>
  <c r="Q179" i="26"/>
  <c r="N179" i="26"/>
  <c r="Q178" i="26"/>
  <c r="N178" i="26"/>
  <c r="P174" i="26"/>
  <c r="O174" i="26"/>
  <c r="M174" i="26"/>
  <c r="L174" i="26"/>
  <c r="Q173" i="26"/>
  <c r="N173" i="26"/>
  <c r="Q172" i="26"/>
  <c r="N172" i="26"/>
  <c r="Q171" i="26"/>
  <c r="N171" i="26"/>
  <c r="Q170" i="26"/>
  <c r="N170" i="26"/>
  <c r="Q169" i="26"/>
  <c r="N169" i="26"/>
  <c r="Q168" i="26"/>
  <c r="N168" i="26"/>
  <c r="Q167" i="26"/>
  <c r="N167" i="26"/>
  <c r="Q166" i="26"/>
  <c r="N166" i="26"/>
  <c r="Q165" i="26"/>
  <c r="N165" i="26"/>
  <c r="Q164" i="26"/>
  <c r="N164" i="26"/>
  <c r="Q163" i="26"/>
  <c r="N163" i="26"/>
  <c r="Q162" i="26"/>
  <c r="N162" i="26"/>
  <c r="Q161" i="26"/>
  <c r="N161" i="26"/>
  <c r="Q160" i="26"/>
  <c r="N160" i="26"/>
  <c r="Q159" i="26"/>
  <c r="N159" i="26"/>
  <c r="Q158" i="26"/>
  <c r="N158" i="26"/>
  <c r="Q157" i="26"/>
  <c r="N157" i="26"/>
  <c r="Q156" i="26"/>
  <c r="N156" i="26"/>
  <c r="Q155" i="26"/>
  <c r="N155" i="26"/>
  <c r="Q154" i="26"/>
  <c r="N154" i="26"/>
  <c r="Q153" i="26"/>
  <c r="N153" i="26"/>
  <c r="Q152" i="26"/>
  <c r="N152" i="26"/>
  <c r="Q151" i="26"/>
  <c r="N151" i="26"/>
  <c r="Q150" i="26"/>
  <c r="N150" i="26"/>
  <c r="Q149" i="26"/>
  <c r="N149" i="26"/>
  <c r="Q148" i="26"/>
  <c r="N148" i="26"/>
  <c r="Q147" i="26"/>
  <c r="N147" i="26"/>
  <c r="Q146" i="26"/>
  <c r="N146" i="26"/>
  <c r="Q145" i="26"/>
  <c r="N145" i="26"/>
  <c r="Q144" i="26"/>
  <c r="N144" i="26"/>
  <c r="Q143" i="26"/>
  <c r="N143" i="26"/>
  <c r="Q142" i="26"/>
  <c r="N142" i="26"/>
  <c r="Q141" i="26"/>
  <c r="N141" i="26"/>
  <c r="Q140" i="26"/>
  <c r="N140" i="26"/>
  <c r="Q139" i="26"/>
  <c r="N139" i="26"/>
  <c r="Q138" i="26"/>
  <c r="N138" i="26"/>
  <c r="Q137" i="26"/>
  <c r="N137" i="26"/>
  <c r="Q136" i="26"/>
  <c r="N136" i="26"/>
  <c r="Q135" i="26"/>
  <c r="N135" i="26"/>
  <c r="Q134" i="26"/>
  <c r="N134" i="26"/>
  <c r="Q133" i="26"/>
  <c r="N133" i="26"/>
  <c r="Q132" i="26"/>
  <c r="N132" i="26"/>
  <c r="P128" i="26"/>
  <c r="O128" i="26"/>
  <c r="M128" i="26"/>
  <c r="L128" i="26"/>
  <c r="Q127" i="26"/>
  <c r="N127" i="26"/>
  <c r="Q126" i="26"/>
  <c r="N126" i="26"/>
  <c r="Q125" i="26"/>
  <c r="N125" i="26"/>
  <c r="Q124" i="26"/>
  <c r="N124" i="26"/>
  <c r="Q123" i="26"/>
  <c r="N123" i="26"/>
  <c r="Q122" i="26"/>
  <c r="N122" i="26"/>
  <c r="P118" i="26"/>
  <c r="O118" i="26"/>
  <c r="M118" i="26"/>
  <c r="L118" i="26"/>
  <c r="Q117" i="26"/>
  <c r="N117" i="26"/>
  <c r="Q116" i="26"/>
  <c r="N116" i="26"/>
  <c r="Q115" i="26"/>
  <c r="N115" i="26"/>
  <c r="Q114" i="26"/>
  <c r="N114" i="26"/>
  <c r="Q113" i="26"/>
  <c r="N113" i="26"/>
  <c r="Q109" i="26"/>
  <c r="P109" i="26"/>
  <c r="O109" i="26"/>
  <c r="N109" i="26"/>
  <c r="M109" i="26"/>
  <c r="L109" i="26"/>
  <c r="P104" i="26"/>
  <c r="O104" i="26"/>
  <c r="M104" i="26"/>
  <c r="L104" i="26"/>
  <c r="Q103" i="26"/>
  <c r="N103" i="26"/>
  <c r="Q102" i="26"/>
  <c r="N102" i="26"/>
  <c r="P98" i="26"/>
  <c r="O98" i="26"/>
  <c r="M98" i="26"/>
  <c r="L98" i="26"/>
  <c r="Q97" i="26"/>
  <c r="N97" i="26"/>
  <c r="Q96" i="26"/>
  <c r="N96" i="26"/>
  <c r="Q95" i="26"/>
  <c r="N95" i="26"/>
  <c r="Q94" i="26"/>
  <c r="N94" i="26"/>
  <c r="P90" i="26"/>
  <c r="O90" i="26"/>
  <c r="M90" i="26"/>
  <c r="L90" i="26"/>
  <c r="Q89" i="26"/>
  <c r="Q90" i="26" s="1"/>
  <c r="N89" i="26"/>
  <c r="N90" i="26" s="1"/>
  <c r="P85" i="26"/>
  <c r="O85" i="26"/>
  <c r="M85" i="26"/>
  <c r="L85" i="26"/>
  <c r="Q84" i="26"/>
  <c r="N84" i="26"/>
  <c r="Q83" i="26"/>
  <c r="N83" i="26"/>
  <c r="Q82" i="26"/>
  <c r="N82" i="26"/>
  <c r="Q81" i="26"/>
  <c r="N81" i="26"/>
  <c r="Q80" i="26"/>
  <c r="N80" i="26"/>
  <c r="Q79" i="26"/>
  <c r="N79" i="26"/>
  <c r="Q78" i="26"/>
  <c r="N78" i="26"/>
  <c r="Q77" i="26"/>
  <c r="N77" i="26"/>
  <c r="Q76" i="26"/>
  <c r="N76" i="26"/>
  <c r="Q75" i="26"/>
  <c r="N75" i="26"/>
  <c r="Q74" i="26"/>
  <c r="N74" i="26"/>
  <c r="Q73" i="26"/>
  <c r="N73" i="26"/>
  <c r="Q72" i="26"/>
  <c r="N72" i="26"/>
  <c r="Q71" i="26"/>
  <c r="N71" i="26"/>
  <c r="Q70" i="26"/>
  <c r="N70" i="26"/>
  <c r="Q69" i="26"/>
  <c r="N69" i="26"/>
  <c r="Q68" i="26"/>
  <c r="N68" i="26"/>
  <c r="Q67" i="26"/>
  <c r="N67" i="26"/>
  <c r="Q66" i="26"/>
  <c r="N66" i="26"/>
  <c r="Q65" i="26"/>
  <c r="N65" i="26"/>
  <c r="Q64" i="26"/>
  <c r="N64" i="26"/>
  <c r="P60" i="26"/>
  <c r="O60" i="26"/>
  <c r="M60" i="26"/>
  <c r="L60" i="26"/>
  <c r="Q59" i="26"/>
  <c r="N59" i="26"/>
  <c r="Q58" i="26"/>
  <c r="N58" i="26"/>
  <c r="P54" i="26"/>
  <c r="O54" i="26"/>
  <c r="M54" i="26"/>
  <c r="L54" i="26"/>
  <c r="Q53" i="26"/>
  <c r="Q54" i="26" s="1"/>
  <c r="N53" i="26"/>
  <c r="N54" i="26" s="1"/>
  <c r="P49" i="26"/>
  <c r="O49" i="26"/>
  <c r="M49" i="26"/>
  <c r="L49" i="26"/>
  <c r="Q48" i="26"/>
  <c r="Q49" i="26" s="1"/>
  <c r="N48" i="26"/>
  <c r="N49" i="26" s="1"/>
  <c r="P44" i="26"/>
  <c r="O44" i="26"/>
  <c r="M44" i="26"/>
  <c r="L44" i="26"/>
  <c r="Q43" i="26"/>
  <c r="Q44" i="26" s="1"/>
  <c r="N43" i="26"/>
  <c r="N44" i="26" s="1"/>
  <c r="P39" i="26"/>
  <c r="O39" i="26"/>
  <c r="M39" i="26"/>
  <c r="L39" i="26"/>
  <c r="Q38" i="26"/>
  <c r="Q39" i="26" s="1"/>
  <c r="N38" i="26"/>
  <c r="N39" i="26" s="1"/>
  <c r="P34" i="26"/>
  <c r="O34" i="26"/>
  <c r="M34" i="26"/>
  <c r="L34" i="26"/>
  <c r="Q33" i="26"/>
  <c r="N33" i="26"/>
  <c r="Q32" i="26"/>
  <c r="N32" i="26"/>
  <c r="Q31" i="26"/>
  <c r="N31" i="26"/>
  <c r="P27" i="26"/>
  <c r="O27" i="26"/>
  <c r="M27" i="26"/>
  <c r="L27" i="26"/>
  <c r="Q26" i="26"/>
  <c r="N26" i="26"/>
  <c r="Q25" i="26"/>
  <c r="N25" i="26"/>
  <c r="Q24" i="26"/>
  <c r="N24" i="26"/>
  <c r="Q23" i="26"/>
  <c r="N23" i="26"/>
  <c r="Q22" i="26"/>
  <c r="N22" i="26"/>
  <c r="Q21" i="26"/>
  <c r="N21" i="26"/>
  <c r="Q20" i="26"/>
  <c r="N20" i="26"/>
  <c r="Q19" i="26"/>
  <c r="N19" i="26"/>
  <c r="Q18" i="26"/>
  <c r="N18" i="26"/>
  <c r="Q17" i="26"/>
  <c r="N17" i="26"/>
  <c r="Q16" i="26"/>
  <c r="N16" i="26"/>
  <c r="Q15" i="26"/>
  <c r="N15" i="26"/>
  <c r="Q14" i="26"/>
  <c r="N14" i="26"/>
  <c r="Q13" i="26"/>
  <c r="N13" i="26"/>
  <c r="Q12" i="26"/>
  <c r="N12" i="26"/>
  <c r="Q11" i="26"/>
  <c r="N11" i="26"/>
  <c r="Q10" i="26"/>
  <c r="N10" i="26"/>
  <c r="Q9" i="26"/>
  <c r="N9" i="26"/>
  <c r="Q8" i="26"/>
  <c r="N8" i="26"/>
  <c r="Q7" i="26"/>
  <c r="N7" i="26"/>
  <c r="Q6" i="26"/>
  <c r="N6" i="26"/>
  <c r="Q5" i="26"/>
  <c r="N5" i="26"/>
  <c r="N104" i="26" l="1"/>
  <c r="N726" i="26"/>
  <c r="Q579" i="26"/>
  <c r="N128" i="26"/>
  <c r="N174" i="26"/>
  <c r="N195" i="26"/>
  <c r="N273" i="26"/>
  <c r="N565" i="26"/>
  <c r="N595" i="26"/>
  <c r="P766" i="26"/>
  <c r="N510" i="26"/>
  <c r="Q174" i="26"/>
  <c r="Q798" i="26"/>
  <c r="Q98" i="26"/>
  <c r="M1" i="26"/>
  <c r="E6" i="4" s="1"/>
  <c r="N60" i="26"/>
  <c r="Q595" i="26"/>
  <c r="Q674" i="26"/>
  <c r="Q128" i="26"/>
  <c r="Q338" i="26"/>
  <c r="Q572" i="26"/>
  <c r="Q60" i="26"/>
  <c r="Q85" i="26"/>
  <c r="Q104" i="26"/>
  <c r="N519" i="26"/>
  <c r="P752" i="26"/>
  <c r="Q752" i="26" s="1"/>
  <c r="N812" i="26"/>
  <c r="Q34" i="26"/>
  <c r="Q206" i="26"/>
  <c r="N27" i="26"/>
  <c r="N34" i="26"/>
  <c r="Q561" i="26"/>
  <c r="Q688" i="26"/>
  <c r="N85" i="26"/>
  <c r="O565" i="26"/>
  <c r="N674" i="26"/>
  <c r="N732" i="26"/>
  <c r="N798" i="26"/>
  <c r="N841" i="26"/>
  <c r="N916" i="26"/>
  <c r="Q118" i="26"/>
  <c r="N118" i="26"/>
  <c r="N206" i="26"/>
  <c r="Q519" i="26"/>
  <c r="N688" i="26"/>
  <c r="N719" i="26"/>
  <c r="O766" i="26"/>
  <c r="N824" i="26"/>
  <c r="N1" i="26" s="1"/>
  <c r="N906" i="26"/>
  <c r="Q195" i="26"/>
  <c r="N572" i="26"/>
  <c r="Q812" i="26"/>
  <c r="Q824" i="26"/>
  <c r="Q896" i="26"/>
  <c r="Q906" i="26"/>
  <c r="Q916" i="26"/>
  <c r="Q931" i="26"/>
  <c r="N579" i="26"/>
  <c r="Q719" i="26"/>
  <c r="Q726" i="26"/>
  <c r="N988" i="26"/>
  <c r="N98" i="26"/>
  <c r="N338" i="26"/>
  <c r="N766" i="26"/>
  <c r="N896" i="26"/>
  <c r="N931" i="26"/>
  <c r="Q967" i="26"/>
  <c r="Q27" i="26"/>
  <c r="Q273" i="26"/>
  <c r="Q732" i="26"/>
  <c r="Q841" i="26"/>
  <c r="N888" i="26"/>
  <c r="Q888" i="26"/>
  <c r="Q766" i="26"/>
  <c r="O737" i="26"/>
  <c r="Q737" i="26" s="1"/>
  <c r="O739" i="26"/>
  <c r="Q739" i="26" s="1"/>
  <c r="O741" i="26"/>
  <c r="Q741" i="26" s="1"/>
  <c r="O743" i="26"/>
  <c r="Q743" i="26" s="1"/>
  <c r="O746" i="26"/>
  <c r="Q746" i="26" s="1"/>
  <c r="O748" i="26"/>
  <c r="Q748" i="26" s="1"/>
  <c r="O750" i="26"/>
  <c r="Q750" i="26" s="1"/>
  <c r="L565" i="26"/>
  <c r="L1" i="26" s="1"/>
  <c r="D6" i="4" s="1"/>
  <c r="Q523" i="26"/>
  <c r="O736" i="26"/>
  <c r="O738" i="26"/>
  <c r="Q738" i="26" s="1"/>
  <c r="O740" i="26"/>
  <c r="Q740" i="26" s="1"/>
  <c r="O742" i="26"/>
  <c r="Q742" i="26" s="1"/>
  <c r="O747" i="26"/>
  <c r="Q747" i="26" s="1"/>
  <c r="O749" i="26"/>
  <c r="Q749" i="26" s="1"/>
  <c r="N754" i="26"/>
  <c r="P754" i="26" l="1"/>
  <c r="P1" i="26" s="1"/>
  <c r="I6" i="4" s="1"/>
  <c r="Q565" i="26"/>
  <c r="H991" i="26"/>
  <c r="O754" i="26"/>
  <c r="O1" i="26" s="1"/>
  <c r="H6" i="4" s="1"/>
  <c r="Q736" i="26"/>
  <c r="Q754" i="26" l="1"/>
  <c r="Q1" i="26"/>
  <c r="H993" i="26" l="1"/>
  <c r="H995" i="26"/>
  <c r="Q192" i="19"/>
  <c r="N192" i="19"/>
  <c r="Q191" i="19"/>
  <c r="N191" i="19"/>
  <c r="Q193" i="19"/>
  <c r="N193" i="19"/>
  <c r="O349" i="19" l="1"/>
  <c r="P349" i="19"/>
  <c r="Q200" i="19"/>
  <c r="Q201" i="19"/>
  <c r="Q202" i="19"/>
  <c r="Q203" i="19"/>
  <c r="Q204" i="19"/>
  <c r="Q205" i="19"/>
  <c r="Q206" i="19"/>
  <c r="Q207" i="19"/>
  <c r="Q208" i="19"/>
  <c r="Q209" i="19"/>
  <c r="Q210" i="19"/>
  <c r="Q211" i="19"/>
  <c r="Q212" i="19"/>
  <c r="Q213" i="19"/>
  <c r="Q214" i="19"/>
  <c r="Q215" i="19"/>
  <c r="Q216" i="19"/>
  <c r="Q217" i="19"/>
  <c r="Q218" i="19"/>
  <c r="Q219" i="19"/>
  <c r="Q220" i="19"/>
  <c r="Q221" i="19"/>
  <c r="Q222" i="19"/>
  <c r="Q223" i="19"/>
  <c r="Q224" i="19"/>
  <c r="Q225" i="19"/>
  <c r="Q226" i="19"/>
  <c r="Q227" i="19"/>
  <c r="Q228" i="19"/>
  <c r="Q229" i="19"/>
  <c r="Q230" i="19"/>
  <c r="Q231" i="19"/>
  <c r="Q232" i="19"/>
  <c r="Q233" i="19"/>
  <c r="Q234" i="19"/>
  <c r="Q235" i="19"/>
  <c r="Q236" i="19"/>
  <c r="Q237" i="19"/>
  <c r="Q238" i="19"/>
  <c r="Q239" i="19"/>
  <c r="Q240" i="19"/>
  <c r="Q241" i="19"/>
  <c r="Q242" i="19"/>
  <c r="Q243" i="19"/>
  <c r="Q244" i="19"/>
  <c r="Q245" i="19"/>
  <c r="Q246" i="19"/>
  <c r="Q247" i="19"/>
  <c r="Q248" i="19"/>
  <c r="Q249" i="19"/>
  <c r="Q250" i="19"/>
  <c r="Q251" i="19"/>
  <c r="Q252" i="19"/>
  <c r="Q253" i="19"/>
  <c r="Q254" i="19"/>
  <c r="Q255" i="19"/>
  <c r="Q256" i="19"/>
  <c r="Q257" i="19"/>
  <c r="Q258" i="19"/>
  <c r="Q259" i="19"/>
  <c r="Q260" i="19"/>
  <c r="Q261" i="19"/>
  <c r="Q262" i="19"/>
  <c r="Q263" i="19"/>
  <c r="Q264" i="19"/>
  <c r="Q265" i="19"/>
  <c r="Q266" i="19"/>
  <c r="Q267" i="19"/>
  <c r="Q268" i="19"/>
  <c r="Q269" i="19"/>
  <c r="Q270" i="19"/>
  <c r="Q271" i="19"/>
  <c r="Q272" i="19"/>
  <c r="Q273" i="19"/>
  <c r="Q274" i="19"/>
  <c r="Q275" i="19"/>
  <c r="Q276" i="19"/>
  <c r="Q277" i="19"/>
  <c r="Q278" i="19"/>
  <c r="Q279" i="19"/>
  <c r="Q280" i="19"/>
  <c r="Q281" i="19"/>
  <c r="Q282" i="19"/>
  <c r="Q283" i="19"/>
  <c r="Q284" i="19"/>
  <c r="Q285" i="19"/>
  <c r="Q286" i="19"/>
  <c r="Q287" i="19"/>
  <c r="Q288" i="19"/>
  <c r="Q289" i="19"/>
  <c r="Q290" i="19"/>
  <c r="Q291" i="19"/>
  <c r="Q292" i="19"/>
  <c r="Q293" i="19"/>
  <c r="Q294" i="19"/>
  <c r="Q295" i="19"/>
  <c r="Q296" i="19"/>
  <c r="Q297" i="19"/>
  <c r="Q298" i="19"/>
  <c r="Q299" i="19"/>
  <c r="Q300" i="19"/>
  <c r="Q301" i="19"/>
  <c r="Q302" i="19"/>
  <c r="Q303" i="19"/>
  <c r="Q304" i="19"/>
  <c r="Q305" i="19"/>
  <c r="Q306" i="19"/>
  <c r="Q307" i="19"/>
  <c r="Q308" i="19"/>
  <c r="Q309" i="19"/>
  <c r="Q310" i="19"/>
  <c r="Q311" i="19"/>
  <c r="Q312" i="19"/>
  <c r="Q313" i="19"/>
  <c r="Q314" i="19"/>
  <c r="Q315" i="19"/>
  <c r="Q316" i="19"/>
  <c r="Q317" i="19"/>
  <c r="Q318" i="19"/>
  <c r="Q319" i="19"/>
  <c r="Q320" i="19"/>
  <c r="Q321" i="19"/>
  <c r="Q322" i="19"/>
  <c r="Q323" i="19"/>
  <c r="Q324" i="19"/>
  <c r="Q325" i="19"/>
  <c r="Q326" i="19"/>
  <c r="Q327" i="19"/>
  <c r="Q328" i="19"/>
  <c r="Q329" i="19"/>
  <c r="Q330" i="19"/>
  <c r="Q331" i="19"/>
  <c r="Q332" i="19"/>
  <c r="Q333" i="19"/>
  <c r="Q334" i="19"/>
  <c r="Q335" i="19"/>
  <c r="Q336" i="19"/>
  <c r="Q337" i="19"/>
  <c r="Q338" i="19"/>
  <c r="Q339" i="19"/>
  <c r="Q340" i="19"/>
  <c r="Q341" i="19"/>
  <c r="Q342" i="19"/>
  <c r="Q343" i="19"/>
  <c r="Q344" i="19"/>
  <c r="Q345" i="19"/>
  <c r="Q346" i="19"/>
  <c r="Q347" i="19"/>
  <c r="Q348" i="19"/>
  <c r="Q199" i="19"/>
  <c r="M349" i="19"/>
  <c r="L349" i="19"/>
  <c r="N348" i="19"/>
  <c r="N347" i="19"/>
  <c r="N346" i="19"/>
  <c r="N345" i="19"/>
  <c r="N344" i="19"/>
  <c r="N343" i="19"/>
  <c r="N342" i="19"/>
  <c r="N341" i="19"/>
  <c r="N340" i="19"/>
  <c r="N339" i="19"/>
  <c r="N338" i="19"/>
  <c r="N337" i="19"/>
  <c r="N336" i="19"/>
  <c r="N335" i="19"/>
  <c r="N334" i="19"/>
  <c r="N333" i="19"/>
  <c r="N332" i="19"/>
  <c r="N331" i="19"/>
  <c r="N330" i="19"/>
  <c r="N329" i="19"/>
  <c r="N328" i="19"/>
  <c r="N327" i="19"/>
  <c r="N326" i="19"/>
  <c r="N325" i="19"/>
  <c r="N324" i="19"/>
  <c r="N323" i="19"/>
  <c r="N322" i="19"/>
  <c r="N321" i="19"/>
  <c r="N320" i="19"/>
  <c r="N319" i="19"/>
  <c r="N318" i="19"/>
  <c r="N317" i="19"/>
  <c r="N316" i="19"/>
  <c r="N315" i="19"/>
  <c r="N314" i="19"/>
  <c r="N313" i="19"/>
  <c r="N312" i="19"/>
  <c r="N311" i="19"/>
  <c r="N310" i="19"/>
  <c r="N309" i="19"/>
  <c r="N308" i="19"/>
  <c r="N307" i="19"/>
  <c r="N306" i="19"/>
  <c r="N305" i="19"/>
  <c r="N304" i="19"/>
  <c r="N303" i="19"/>
  <c r="N302" i="19"/>
  <c r="N301" i="19"/>
  <c r="N300" i="19"/>
  <c r="N299" i="19"/>
  <c r="N298" i="19"/>
  <c r="N297" i="19"/>
  <c r="N296" i="19"/>
  <c r="N295" i="19"/>
  <c r="N294" i="19"/>
  <c r="N293" i="19"/>
  <c r="N292" i="19"/>
  <c r="N291" i="19"/>
  <c r="N290" i="19"/>
  <c r="N289" i="19"/>
  <c r="N288" i="19"/>
  <c r="N287" i="19"/>
  <c r="N286" i="19"/>
  <c r="N285" i="19"/>
  <c r="N284" i="19"/>
  <c r="N283" i="19"/>
  <c r="N282" i="19"/>
  <c r="N281" i="19"/>
  <c r="N280" i="19"/>
  <c r="N279" i="19"/>
  <c r="N278" i="19"/>
  <c r="N277" i="19"/>
  <c r="N276" i="19"/>
  <c r="N275" i="19"/>
  <c r="N274" i="19"/>
  <c r="N273" i="19"/>
  <c r="N272" i="19"/>
  <c r="N271" i="19"/>
  <c r="N270" i="19"/>
  <c r="N269" i="19"/>
  <c r="N268" i="19"/>
  <c r="N267" i="19"/>
  <c r="N266" i="19"/>
  <c r="N265" i="19"/>
  <c r="N264" i="19"/>
  <c r="N263" i="19"/>
  <c r="N262" i="19"/>
  <c r="N261" i="19"/>
  <c r="N260" i="19"/>
  <c r="N259" i="19"/>
  <c r="N258" i="19"/>
  <c r="N257" i="19"/>
  <c r="N256" i="19"/>
  <c r="N255" i="19"/>
  <c r="N254" i="19"/>
  <c r="N253" i="19"/>
  <c r="N252" i="19"/>
  <c r="N251" i="19"/>
  <c r="N250" i="19"/>
  <c r="N249" i="19"/>
  <c r="N248" i="19"/>
  <c r="N247" i="19"/>
  <c r="N246" i="19"/>
  <c r="N245" i="19"/>
  <c r="N244" i="19"/>
  <c r="N243" i="19"/>
  <c r="N242" i="19"/>
  <c r="N241" i="19"/>
  <c r="N240" i="19"/>
  <c r="N239" i="19"/>
  <c r="N238" i="19"/>
  <c r="N237" i="19"/>
  <c r="N236" i="19"/>
  <c r="N235" i="19"/>
  <c r="N234" i="19"/>
  <c r="N233" i="19"/>
  <c r="N232" i="19"/>
  <c r="N231" i="19"/>
  <c r="N230" i="19"/>
  <c r="N229" i="19"/>
  <c r="N228" i="19"/>
  <c r="N227" i="19"/>
  <c r="N226" i="19"/>
  <c r="N225" i="19"/>
  <c r="N224" i="19"/>
  <c r="N223" i="19"/>
  <c r="N222" i="19"/>
  <c r="N221" i="19"/>
  <c r="N220" i="19"/>
  <c r="N219" i="19"/>
  <c r="N218" i="19"/>
  <c r="N217" i="19"/>
  <c r="N216" i="19"/>
  <c r="N215" i="19"/>
  <c r="N214" i="19"/>
  <c r="N213" i="19"/>
  <c r="N212" i="19"/>
  <c r="N211" i="19"/>
  <c r="N210" i="19"/>
  <c r="N209" i="19"/>
  <c r="N208" i="19"/>
  <c r="N207" i="19"/>
  <c r="N206" i="19"/>
  <c r="N205" i="19"/>
  <c r="N204" i="19"/>
  <c r="N203" i="19"/>
  <c r="N202" i="19"/>
  <c r="N201" i="19"/>
  <c r="N200" i="19"/>
  <c r="N199" i="19"/>
  <c r="N349" i="19" l="1"/>
  <c r="Q349" i="19"/>
  <c r="L72" i="8" l="1"/>
  <c r="M72" i="8"/>
  <c r="N72" i="8"/>
  <c r="P72" i="8"/>
  <c r="Q72" i="8"/>
  <c r="R72" i="8"/>
  <c r="R78" i="8"/>
  <c r="Q78" i="8"/>
  <c r="N78" i="8"/>
  <c r="M78" i="8"/>
  <c r="L78" i="8"/>
  <c r="S77" i="8"/>
  <c r="O77" i="8"/>
  <c r="S76" i="8"/>
  <c r="O76" i="8"/>
  <c r="S78" i="8" l="1"/>
  <c r="O78" i="8"/>
  <c r="S50" i="8" l="1"/>
  <c r="S49" i="8"/>
  <c r="O50" i="8"/>
  <c r="O49" i="8"/>
  <c r="O51" i="8" s="1"/>
  <c r="L51" i="8"/>
  <c r="M51" i="8"/>
  <c r="N51" i="8"/>
  <c r="P51" i="8"/>
  <c r="Q51" i="8"/>
  <c r="R51" i="8"/>
  <c r="S51" i="8" l="1"/>
  <c r="S44" i="8"/>
  <c r="S45" i="8" s="1"/>
  <c r="O44" i="8"/>
  <c r="O45" i="8" s="1"/>
  <c r="S32" i="8"/>
  <c r="O32" i="8"/>
  <c r="R45" i="8"/>
  <c r="Q45" i="8"/>
  <c r="P45" i="8"/>
  <c r="N45" i="8"/>
  <c r="M45" i="8"/>
  <c r="L45" i="8"/>
  <c r="O55" i="8"/>
  <c r="S55" i="8"/>
  <c r="O56" i="8"/>
  <c r="S56" i="8"/>
  <c r="S71" i="8" l="1"/>
  <c r="O71" i="8"/>
  <c r="S70" i="8"/>
  <c r="O70" i="8"/>
  <c r="S69" i="8"/>
  <c r="O69" i="8"/>
  <c r="S68" i="8"/>
  <c r="O68" i="8"/>
  <c r="O72" i="8" l="1"/>
  <c r="S72" i="8"/>
  <c r="M58" i="8"/>
  <c r="N58" i="8"/>
  <c r="P58" i="8"/>
  <c r="Q58" i="8"/>
  <c r="R58" i="8"/>
  <c r="S57" i="8" l="1"/>
  <c r="O57" i="8"/>
  <c r="S58" i="8" l="1"/>
  <c r="P195" i="19"/>
  <c r="O195" i="19"/>
  <c r="M195" i="19"/>
  <c r="L195" i="19"/>
  <c r="Q194" i="19"/>
  <c r="N194" i="19"/>
  <c r="Q190" i="19"/>
  <c r="N190" i="19"/>
  <c r="Q189" i="19"/>
  <c r="N189" i="19"/>
  <c r="Q188" i="19"/>
  <c r="N188" i="19"/>
  <c r="Q187" i="19"/>
  <c r="N187" i="19"/>
  <c r="Q186" i="19"/>
  <c r="N186" i="19"/>
  <c r="Q185" i="19"/>
  <c r="N185" i="19"/>
  <c r="Q184" i="19"/>
  <c r="N184" i="19"/>
  <c r="Q183" i="19"/>
  <c r="N183" i="19"/>
  <c r="Q182" i="19"/>
  <c r="N182" i="19"/>
  <c r="Q181" i="19"/>
  <c r="N181" i="19"/>
  <c r="Q180" i="19"/>
  <c r="N180" i="19"/>
  <c r="Q179" i="19"/>
  <c r="N179" i="19"/>
  <c r="Q178" i="19"/>
  <c r="N178" i="19"/>
  <c r="Q177" i="19"/>
  <c r="N177" i="19"/>
  <c r="Q176" i="19"/>
  <c r="N176" i="19"/>
  <c r="Q175" i="19"/>
  <c r="N175" i="19"/>
  <c r="Q174" i="19"/>
  <c r="N174" i="19"/>
  <c r="Q173" i="19"/>
  <c r="N173" i="19"/>
  <c r="Q172" i="19"/>
  <c r="N172" i="19"/>
  <c r="Q171" i="19"/>
  <c r="N171" i="19"/>
  <c r="Q170" i="19"/>
  <c r="N170" i="19"/>
  <c r="Q169" i="19"/>
  <c r="N169" i="19"/>
  <c r="Q168" i="19"/>
  <c r="N168" i="19"/>
  <c r="Q167" i="19"/>
  <c r="N167" i="19"/>
  <c r="Q166" i="19"/>
  <c r="N166" i="19"/>
  <c r="Q165" i="19"/>
  <c r="N165" i="19"/>
  <c r="Q164" i="19"/>
  <c r="N164" i="19"/>
  <c r="Q163" i="19"/>
  <c r="N163" i="19"/>
  <c r="Q162" i="19"/>
  <c r="N162" i="19"/>
  <c r="Q161" i="19"/>
  <c r="N161" i="19"/>
  <c r="Q160" i="19"/>
  <c r="N160" i="19"/>
  <c r="Q159" i="19"/>
  <c r="N159" i="19"/>
  <c r="Q158" i="19"/>
  <c r="N158" i="19"/>
  <c r="Q157" i="19"/>
  <c r="N157" i="19"/>
  <c r="Q156" i="19"/>
  <c r="N156" i="19"/>
  <c r="Q155" i="19"/>
  <c r="N155" i="19"/>
  <c r="Q154" i="19"/>
  <c r="N154" i="19"/>
  <c r="Q153" i="19"/>
  <c r="N153" i="19"/>
  <c r="Q152" i="19"/>
  <c r="N152" i="19"/>
  <c r="Q151" i="19"/>
  <c r="N151" i="19"/>
  <c r="Q150" i="19"/>
  <c r="N150" i="19"/>
  <c r="Q149" i="19"/>
  <c r="N149" i="19"/>
  <c r="Q148" i="19"/>
  <c r="N148" i="19"/>
  <c r="Q147" i="19"/>
  <c r="N147" i="19"/>
  <c r="Q146" i="19"/>
  <c r="N146" i="19"/>
  <c r="Q145" i="19"/>
  <c r="N145" i="19"/>
  <c r="Q144" i="19"/>
  <c r="N144" i="19"/>
  <c r="Q143" i="19"/>
  <c r="N143" i="19"/>
  <c r="Q142" i="19"/>
  <c r="N142" i="19"/>
  <c r="Q141" i="19"/>
  <c r="N141" i="19"/>
  <c r="Q140" i="19"/>
  <c r="N140" i="19"/>
  <c r="N195" i="19" l="1"/>
  <c r="Q195" i="19"/>
  <c r="L58" i="8" l="1"/>
  <c r="O58" i="8"/>
  <c r="S38" i="8" l="1"/>
  <c r="O38" i="8"/>
  <c r="Q43" i="19" l="1"/>
  <c r="N43" i="19"/>
  <c r="Q44" i="19"/>
  <c r="N44" i="19"/>
  <c r="M136" i="19" l="1"/>
  <c r="P135" i="19"/>
  <c r="L135" i="19"/>
  <c r="O135" i="19" s="1"/>
  <c r="P134" i="19"/>
  <c r="L134" i="19"/>
  <c r="O134" i="19" s="1"/>
  <c r="O133" i="19"/>
  <c r="Q133" i="19" s="1"/>
  <c r="N133" i="19"/>
  <c r="O132" i="19"/>
  <c r="Q132" i="19" s="1"/>
  <c r="N132" i="19"/>
  <c r="O131" i="19"/>
  <c r="Q131" i="19" s="1"/>
  <c r="N131" i="19"/>
  <c r="O130" i="19"/>
  <c r="Q130" i="19" s="1"/>
  <c r="N130" i="19"/>
  <c r="O129" i="19"/>
  <c r="Q129" i="19" s="1"/>
  <c r="N129" i="19"/>
  <c r="O128" i="19"/>
  <c r="Q128" i="19" s="1"/>
  <c r="N128" i="19"/>
  <c r="O127" i="19"/>
  <c r="Q127" i="19" s="1"/>
  <c r="N127" i="19"/>
  <c r="O126" i="19"/>
  <c r="Q126" i="19" s="1"/>
  <c r="N126" i="19"/>
  <c r="O125" i="19"/>
  <c r="Q125" i="19" s="1"/>
  <c r="N125" i="19"/>
  <c r="O124" i="19"/>
  <c r="Q124" i="19" s="1"/>
  <c r="N124" i="19"/>
  <c r="O123" i="19"/>
  <c r="Q123" i="19" s="1"/>
  <c r="N123" i="19"/>
  <c r="O122" i="19"/>
  <c r="Q122" i="19" s="1"/>
  <c r="N122" i="19"/>
  <c r="O121" i="19"/>
  <c r="Q121" i="19" s="1"/>
  <c r="N121" i="19"/>
  <c r="O120" i="19"/>
  <c r="Q120" i="19" s="1"/>
  <c r="N120" i="19"/>
  <c r="O119" i="19"/>
  <c r="Q119" i="19" s="1"/>
  <c r="N119" i="19"/>
  <c r="O118" i="19"/>
  <c r="Q118" i="19" s="1"/>
  <c r="N118" i="19"/>
  <c r="O117" i="19"/>
  <c r="Q117" i="19" s="1"/>
  <c r="N117" i="19"/>
  <c r="O116" i="19"/>
  <c r="Q116" i="19" s="1"/>
  <c r="N116" i="19"/>
  <c r="O115" i="19"/>
  <c r="Q115" i="19" s="1"/>
  <c r="N115" i="19"/>
  <c r="O114" i="19"/>
  <c r="Q114" i="19" s="1"/>
  <c r="N114" i="19"/>
  <c r="O113" i="19"/>
  <c r="Q113" i="19" s="1"/>
  <c r="N113" i="19"/>
  <c r="O112" i="19"/>
  <c r="Q112" i="19" s="1"/>
  <c r="N112" i="19"/>
  <c r="O111" i="19"/>
  <c r="Q111" i="19" s="1"/>
  <c r="N111" i="19"/>
  <c r="O110" i="19"/>
  <c r="Q110" i="19" s="1"/>
  <c r="N110" i="19"/>
  <c r="O109" i="19"/>
  <c r="Q109" i="19" s="1"/>
  <c r="N109" i="19"/>
  <c r="O108" i="19"/>
  <c r="Q108" i="19" s="1"/>
  <c r="N108" i="19"/>
  <c r="O107" i="19"/>
  <c r="Q107" i="19" s="1"/>
  <c r="N107" i="19"/>
  <c r="O106" i="19"/>
  <c r="Q106" i="19" s="1"/>
  <c r="N106" i="19"/>
  <c r="O105" i="19"/>
  <c r="Q105" i="19" s="1"/>
  <c r="N105" i="19"/>
  <c r="O104" i="19"/>
  <c r="Q104" i="19" s="1"/>
  <c r="N104" i="19"/>
  <c r="O103" i="19"/>
  <c r="Q103" i="19" s="1"/>
  <c r="N103" i="19"/>
  <c r="O102" i="19"/>
  <c r="Q102" i="19" s="1"/>
  <c r="N102" i="19"/>
  <c r="O101" i="19"/>
  <c r="Q101" i="19" s="1"/>
  <c r="N101" i="19"/>
  <c r="O100" i="19"/>
  <c r="Q100" i="19" s="1"/>
  <c r="N100" i="19"/>
  <c r="O99" i="19"/>
  <c r="Q99" i="19" s="1"/>
  <c r="N99" i="19"/>
  <c r="O98" i="19"/>
  <c r="Q98" i="19" s="1"/>
  <c r="N98" i="19"/>
  <c r="O97" i="19"/>
  <c r="Q97" i="19" s="1"/>
  <c r="N97" i="19"/>
  <c r="O96" i="19"/>
  <c r="Q96" i="19" s="1"/>
  <c r="N96" i="19"/>
  <c r="O95" i="19"/>
  <c r="Q95" i="19" s="1"/>
  <c r="N95" i="19"/>
  <c r="O94" i="19"/>
  <c r="Q94" i="19" s="1"/>
  <c r="N94" i="19"/>
  <c r="O93" i="19"/>
  <c r="Q93" i="19" s="1"/>
  <c r="N93" i="19"/>
  <c r="O92" i="19"/>
  <c r="Q92" i="19" s="1"/>
  <c r="N92" i="19"/>
  <c r="O91" i="19"/>
  <c r="Q91" i="19" s="1"/>
  <c r="N91" i="19"/>
  <c r="O90" i="19"/>
  <c r="Q90" i="19" s="1"/>
  <c r="N90" i="19"/>
  <c r="O89" i="19"/>
  <c r="Q89" i="19" s="1"/>
  <c r="N89" i="19"/>
  <c r="O88" i="19"/>
  <c r="Q88" i="19" s="1"/>
  <c r="N88" i="19"/>
  <c r="O87" i="19"/>
  <c r="Q87" i="19" s="1"/>
  <c r="N87" i="19"/>
  <c r="O86" i="19"/>
  <c r="Q86" i="19" s="1"/>
  <c r="N86" i="19"/>
  <c r="O85" i="19"/>
  <c r="Q85" i="19" s="1"/>
  <c r="N85" i="19"/>
  <c r="O84" i="19"/>
  <c r="Q84" i="19" s="1"/>
  <c r="N84" i="19"/>
  <c r="O83" i="19"/>
  <c r="Q83" i="19" s="1"/>
  <c r="N83" i="19"/>
  <c r="O82" i="19"/>
  <c r="Q82" i="19" s="1"/>
  <c r="N82" i="19"/>
  <c r="O81" i="19"/>
  <c r="Q81" i="19" s="1"/>
  <c r="N81" i="19"/>
  <c r="O80" i="19"/>
  <c r="Q80" i="19" s="1"/>
  <c r="N80" i="19"/>
  <c r="O79" i="19"/>
  <c r="Q79" i="19" s="1"/>
  <c r="N79" i="19"/>
  <c r="O78" i="19"/>
  <c r="Q78" i="19" s="1"/>
  <c r="N78" i="19"/>
  <c r="O77" i="19"/>
  <c r="Q77" i="19" s="1"/>
  <c r="N77" i="19"/>
  <c r="O76" i="19"/>
  <c r="Q76" i="19" s="1"/>
  <c r="N76" i="19"/>
  <c r="O75" i="19"/>
  <c r="Q75" i="19" s="1"/>
  <c r="N75" i="19"/>
  <c r="O74" i="19"/>
  <c r="Q74" i="19" s="1"/>
  <c r="N74" i="19"/>
  <c r="O73" i="19"/>
  <c r="Q73" i="19" s="1"/>
  <c r="N73" i="19"/>
  <c r="O72" i="19"/>
  <c r="Q72" i="19" s="1"/>
  <c r="N72" i="19"/>
  <c r="O71" i="19"/>
  <c r="Q71" i="19" s="1"/>
  <c r="N71" i="19"/>
  <c r="O70" i="19"/>
  <c r="Q70" i="19" s="1"/>
  <c r="N70" i="19"/>
  <c r="O69" i="19"/>
  <c r="Q69" i="19" s="1"/>
  <c r="N69" i="19"/>
  <c r="O68" i="19"/>
  <c r="Q68" i="19" s="1"/>
  <c r="N68" i="19"/>
  <c r="O67" i="19"/>
  <c r="Q67" i="19" s="1"/>
  <c r="N67" i="19"/>
  <c r="O66" i="19"/>
  <c r="Q66" i="19" s="1"/>
  <c r="N66" i="19"/>
  <c r="O65" i="19"/>
  <c r="Q65" i="19" s="1"/>
  <c r="N65" i="19"/>
  <c r="O64" i="19"/>
  <c r="Q64" i="19" s="1"/>
  <c r="N64" i="19"/>
  <c r="O63" i="19"/>
  <c r="Q63" i="19" s="1"/>
  <c r="N63" i="19"/>
  <c r="O62" i="19"/>
  <c r="Q62" i="19" s="1"/>
  <c r="N62" i="19"/>
  <c r="O61" i="19"/>
  <c r="Q61" i="19" s="1"/>
  <c r="N61" i="19"/>
  <c r="O60" i="19"/>
  <c r="Q60" i="19" s="1"/>
  <c r="N60" i="19"/>
  <c r="O59" i="19"/>
  <c r="Q59" i="19" s="1"/>
  <c r="N59" i="19"/>
  <c r="O58" i="19"/>
  <c r="Q58" i="19" s="1"/>
  <c r="N58" i="19"/>
  <c r="O57" i="19"/>
  <c r="Q57" i="19" s="1"/>
  <c r="N57" i="19"/>
  <c r="O56" i="19"/>
  <c r="Q56" i="19" s="1"/>
  <c r="N56" i="19"/>
  <c r="O55" i="19"/>
  <c r="Q55" i="19" s="1"/>
  <c r="N55" i="19"/>
  <c r="O54" i="19"/>
  <c r="Q54" i="19" s="1"/>
  <c r="N54" i="19"/>
  <c r="O53" i="19"/>
  <c r="Q53" i="19" s="1"/>
  <c r="N53" i="19"/>
  <c r="O52" i="19"/>
  <c r="Q52" i="19" s="1"/>
  <c r="N52" i="19"/>
  <c r="O51" i="19"/>
  <c r="Q51" i="19" s="1"/>
  <c r="N51" i="19"/>
  <c r="O50" i="19"/>
  <c r="Q50" i="19" s="1"/>
  <c r="N50" i="19"/>
  <c r="P136" i="19" l="1"/>
  <c r="Q135" i="19"/>
  <c r="N136" i="19"/>
  <c r="Q134" i="19"/>
  <c r="Q136" i="19"/>
  <c r="L136" i="19"/>
  <c r="O136" i="19"/>
  <c r="Q45" i="19" l="1"/>
  <c r="N45" i="19"/>
  <c r="Q42" i="19"/>
  <c r="N42" i="19"/>
  <c r="Q41" i="19"/>
  <c r="N41" i="19"/>
  <c r="Q40" i="19"/>
  <c r="N40" i="19"/>
  <c r="Q39" i="19"/>
  <c r="N39" i="19"/>
  <c r="Q38" i="19"/>
  <c r="N38" i="19"/>
  <c r="Q37" i="19"/>
  <c r="N37" i="19"/>
  <c r="Q36" i="19"/>
  <c r="N36" i="19"/>
  <c r="Q35" i="19"/>
  <c r="N35" i="19"/>
  <c r="Q34" i="19"/>
  <c r="N34" i="19"/>
  <c r="Q33" i="19"/>
  <c r="N33" i="19"/>
  <c r="Q32" i="19"/>
  <c r="N32" i="19"/>
  <c r="Q31" i="19"/>
  <c r="N31" i="19"/>
  <c r="Q30" i="19"/>
  <c r="N30" i="19"/>
  <c r="Q29" i="19"/>
  <c r="N29" i="19"/>
  <c r="Q28" i="19"/>
  <c r="N28" i="19"/>
  <c r="Q27" i="19"/>
  <c r="N27" i="19"/>
  <c r="Q26" i="19"/>
  <c r="N26" i="19"/>
  <c r="Q25" i="19"/>
  <c r="N25" i="19"/>
  <c r="Q24" i="19"/>
  <c r="N24" i="19"/>
  <c r="Q23" i="19"/>
  <c r="N23" i="19"/>
  <c r="Q22" i="19"/>
  <c r="N22" i="19"/>
  <c r="Q21" i="19"/>
  <c r="N21" i="19"/>
  <c r="Q20" i="19"/>
  <c r="N20" i="19"/>
  <c r="Q19" i="19"/>
  <c r="N19" i="19"/>
  <c r="Q18" i="19"/>
  <c r="N18" i="19"/>
  <c r="Q17" i="19"/>
  <c r="N17" i="19"/>
  <c r="Q16" i="19"/>
  <c r="N16" i="19"/>
  <c r="Q15" i="19"/>
  <c r="N15" i="19"/>
  <c r="Q14" i="19"/>
  <c r="N14" i="19"/>
  <c r="Q13" i="19"/>
  <c r="N13" i="19"/>
  <c r="Q12" i="19"/>
  <c r="N12" i="19"/>
  <c r="Q11" i="19"/>
  <c r="N11" i="19"/>
  <c r="Q10" i="19"/>
  <c r="N10" i="19"/>
  <c r="Q9" i="19"/>
  <c r="N9" i="19"/>
  <c r="Q8" i="19"/>
  <c r="N8" i="19"/>
  <c r="Q7" i="19"/>
  <c r="N7" i="19"/>
  <c r="Q6" i="19"/>
  <c r="N6" i="19"/>
  <c r="Q5" i="19"/>
  <c r="N5" i="19"/>
  <c r="R64" i="8" l="1"/>
  <c r="Q64" i="8"/>
  <c r="P64" i="8"/>
  <c r="N64" i="8"/>
  <c r="M64" i="8"/>
  <c r="L64" i="8"/>
  <c r="S63" i="8"/>
  <c r="O63" i="8"/>
  <c r="S62" i="8"/>
  <c r="O62" i="8"/>
  <c r="R40" i="8"/>
  <c r="Q40" i="8"/>
  <c r="P40" i="8"/>
  <c r="N40" i="8"/>
  <c r="M40" i="8"/>
  <c r="L40" i="8"/>
  <c r="S39" i="8"/>
  <c r="O39" i="8"/>
  <c r="S37" i="8"/>
  <c r="O37" i="8"/>
  <c r="R33" i="8"/>
  <c r="Q33" i="8"/>
  <c r="P33" i="8"/>
  <c r="N33" i="8"/>
  <c r="M33" i="8"/>
  <c r="L33" i="8"/>
  <c r="O33" i="8"/>
  <c r="R28" i="8"/>
  <c r="Q28" i="8"/>
  <c r="P28" i="8"/>
  <c r="N28" i="8"/>
  <c r="M28" i="8"/>
  <c r="L28" i="8"/>
  <c r="S27" i="8"/>
  <c r="O27" i="8"/>
  <c r="S26" i="8"/>
  <c r="O26" i="8"/>
  <c r="O40" i="8" l="1"/>
  <c r="S64" i="8"/>
  <c r="O64" i="8"/>
  <c r="S40" i="8"/>
  <c r="S28" i="8"/>
  <c r="S33" i="8"/>
  <c r="O28" i="8"/>
  <c r="L22" i="8"/>
  <c r="M22" i="8"/>
  <c r="N22" i="8"/>
  <c r="P22" i="8"/>
  <c r="Q22" i="8"/>
  <c r="R22" i="8"/>
  <c r="S20" i="8"/>
  <c r="O20" i="8"/>
  <c r="L16" i="8" l="1"/>
  <c r="S21" i="8" l="1"/>
  <c r="S22" i="8" s="1"/>
  <c r="O21" i="8"/>
  <c r="O22" i="8" s="1"/>
  <c r="R16" i="8"/>
  <c r="Q16" i="8"/>
  <c r="P16" i="8"/>
  <c r="N16" i="8"/>
  <c r="M16" i="8"/>
  <c r="S15" i="8"/>
  <c r="S16" i="8" s="1"/>
  <c r="O15" i="8"/>
  <c r="O16" i="8" s="1"/>
  <c r="R11" i="8"/>
  <c r="Q11" i="8"/>
  <c r="P11" i="8"/>
  <c r="N11" i="8"/>
  <c r="M11" i="8"/>
  <c r="L11" i="8"/>
  <c r="S11" i="8"/>
  <c r="O11" i="8"/>
  <c r="S5" i="8"/>
  <c r="O5" i="8"/>
  <c r="R6" i="8" l="1"/>
  <c r="R1" i="8" s="1"/>
  <c r="Q6" i="8"/>
  <c r="Q1" i="8" s="1"/>
  <c r="P6" i="8"/>
  <c r="P1" i="8" s="1"/>
  <c r="N6" i="8"/>
  <c r="N1" i="8" s="1"/>
  <c r="M6" i="8"/>
  <c r="M1" i="8" s="1"/>
  <c r="L6" i="8"/>
  <c r="L1" i="8" s="1"/>
  <c r="O6" i="8" l="1"/>
  <c r="O1" i="8" s="1"/>
  <c r="S6" i="8"/>
  <c r="S1" i="8" s="1"/>
  <c r="P46" i="19" l="1"/>
  <c r="P1" i="19" s="1"/>
  <c r="M46" i="19"/>
  <c r="M1" i="19" s="1"/>
  <c r="L46" i="19" l="1"/>
  <c r="L1" i="19" s="1"/>
  <c r="O46" i="19"/>
  <c r="O1" i="19" s="1"/>
  <c r="N46" i="19"/>
  <c r="N1" i="19" s="1"/>
  <c r="Q46" i="19"/>
  <c r="Q1" i="19" s="1"/>
  <c r="H352" i="19" l="1"/>
  <c r="H354" i="19"/>
  <c r="H356" i="19" l="1"/>
  <c r="H86" i="8" l="1"/>
  <c r="H83" i="8"/>
  <c r="H5" i="4" l="1"/>
  <c r="I5" i="4"/>
  <c r="K5" i="4" l="1"/>
  <c r="F7" i="4" l="1"/>
  <c r="F8" i="4" s="1"/>
  <c r="J7" i="4"/>
  <c r="J8" i="4" s="1"/>
  <c r="E7" i="4" l="1"/>
  <c r="H7" i="4"/>
  <c r="I7" i="4"/>
  <c r="D7" i="4"/>
  <c r="H89" i="8" l="1"/>
  <c r="G7" i="4"/>
  <c r="L7" i="4"/>
  <c r="K7" i="4"/>
  <c r="E5" i="4" l="1"/>
  <c r="D5" i="4"/>
  <c r="G5" i="4" l="1"/>
  <c r="L5" i="4"/>
  <c r="I8" i="4" l="1"/>
  <c r="E8" i="4"/>
  <c r="L6" i="4" l="1"/>
  <c r="G6" i="4"/>
  <c r="D8" i="4"/>
  <c r="D9" i="4" s="1"/>
  <c r="K6" i="4"/>
  <c r="H8" i="4"/>
  <c r="H9" i="4" s="1"/>
  <c r="E10" i="4" l="1"/>
  <c r="K8" i="4"/>
  <c r="G8" i="4"/>
  <c r="L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Maciej Kaczanowski</author>
  </authors>
  <commentList>
    <comment ref="K5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SUMATOR o nr PPE:
590243871015982884</t>
        </r>
      </text>
    </comment>
    <comment ref="K7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330- I, II, III, IV, X, XI, XII
230
 - V, VI, VII, VIII, IX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<sst xmlns="http://schemas.openxmlformats.org/spreadsheetml/2006/main" count="13004" uniqueCount="4292">
  <si>
    <t>dzienna / szczytowa</t>
  </si>
  <si>
    <t>nocna / pozaszczyt</t>
  </si>
  <si>
    <t xml:space="preserve">SUMA </t>
  </si>
  <si>
    <t xml:space="preserve">suma szacowanego zużycia </t>
  </si>
  <si>
    <t>Nazwa punktu poboru</t>
  </si>
  <si>
    <t>Ulica/miejsce</t>
  </si>
  <si>
    <t>Nr</t>
  </si>
  <si>
    <t>L.p.</t>
  </si>
  <si>
    <t>Kod</t>
  </si>
  <si>
    <t>Miejscowość</t>
  </si>
  <si>
    <t>Numer licznika</t>
  </si>
  <si>
    <t>Taryfa</t>
  </si>
  <si>
    <t>Moc umowna</t>
  </si>
  <si>
    <t>Strefa szczyt dzienna</t>
  </si>
  <si>
    <t>Strefa pozaszczyt nocna</t>
  </si>
  <si>
    <t>suma szacowanego zużycia</t>
  </si>
  <si>
    <t>SUMA</t>
  </si>
  <si>
    <t>2</t>
  </si>
  <si>
    <t>3</t>
  </si>
  <si>
    <t>1</t>
  </si>
  <si>
    <t>Nazwa Lokalnego OSD</t>
  </si>
  <si>
    <t xml:space="preserve"> [kWh]</t>
  </si>
  <si>
    <t>Numer PPE</t>
  </si>
  <si>
    <t>Taryfa Bxx</t>
  </si>
  <si>
    <t>Taryfa Cxx</t>
  </si>
  <si>
    <t>7</t>
  </si>
  <si>
    <t>4</t>
  </si>
  <si>
    <t>5</t>
  </si>
  <si>
    <t>6</t>
  </si>
  <si>
    <t>Pozostała część doby</t>
  </si>
  <si>
    <t>pozostała cześć doby</t>
  </si>
  <si>
    <t>Odbiorca</t>
  </si>
  <si>
    <t>Całkowite szacunkowe zapotrzebowanie na energię elektryczną w okresie objętym Zamówieniem wynosi:</t>
  </si>
  <si>
    <t>Zamawiający</t>
  </si>
  <si>
    <t>NIP</t>
  </si>
  <si>
    <t>Adres</t>
  </si>
  <si>
    <t>Kod pocztowy</t>
  </si>
  <si>
    <t>10</t>
  </si>
  <si>
    <t>12</t>
  </si>
  <si>
    <t>22</t>
  </si>
  <si>
    <t>11</t>
  </si>
  <si>
    <t>8</t>
  </si>
  <si>
    <t>9</t>
  </si>
  <si>
    <t>13</t>
  </si>
  <si>
    <t>24</t>
  </si>
  <si>
    <t>LP</t>
  </si>
  <si>
    <t>Ilość energii:</t>
  </si>
  <si>
    <t>C21</t>
  </si>
  <si>
    <t>C11</t>
  </si>
  <si>
    <t>C12a</t>
  </si>
  <si>
    <t>C12b</t>
  </si>
  <si>
    <t>G11</t>
  </si>
  <si>
    <t>PGE Dystrybucja O/ Warszawa</t>
  </si>
  <si>
    <t>oświetlenie uliczne</t>
  </si>
  <si>
    <t>Warszawa</t>
  </si>
  <si>
    <t>C11o</t>
  </si>
  <si>
    <t>G12</t>
  </si>
  <si>
    <t>Nabywca</t>
  </si>
  <si>
    <t>Numer ewidencyjny</t>
  </si>
  <si>
    <t>B23</t>
  </si>
  <si>
    <t>Taryfa Cxx ośw.</t>
  </si>
  <si>
    <t>szpital</t>
  </si>
  <si>
    <t>08-110</t>
  </si>
  <si>
    <t>Siedlce</t>
  </si>
  <si>
    <t>Numerewidencyjny</t>
  </si>
  <si>
    <t>15</t>
  </si>
  <si>
    <t>Energa Operator O/ Płock</t>
  </si>
  <si>
    <t>16</t>
  </si>
  <si>
    <t>29</t>
  </si>
  <si>
    <t>17</t>
  </si>
  <si>
    <t>14</t>
  </si>
  <si>
    <r>
      <t xml:space="preserve">szacowane zużycie energii [kWh] w okresie </t>
    </r>
    <r>
      <rPr>
        <b/>
        <sz val="10"/>
        <rFont val="Calibri"/>
        <family val="2"/>
        <charset val="238"/>
        <scheme val="minor"/>
      </rPr>
      <t xml:space="preserve">od 01.01.2023 r. do 31.12.2023 r. 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</si>
  <si>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szacowane zużycie energii [kWh] w okresie </t>
    </r>
    <r>
      <rPr>
        <b/>
        <sz val="10"/>
        <rFont val="Calibri"/>
        <family val="2"/>
        <charset val="238"/>
        <scheme val="minor"/>
      </rPr>
      <t>od 01.01.2024 r. do 31.12.2024 r.</t>
    </r>
    <r>
      <rPr>
        <sz val="10"/>
        <rFont val="Calibri"/>
        <family val="2"/>
        <charset val="238"/>
        <scheme val="minor"/>
      </rPr>
      <t xml:space="preserve">  </t>
    </r>
  </si>
  <si>
    <t>2024 r</t>
  </si>
  <si>
    <t>Szpital Specjalistyczny "Inflancka" im. Krysi Niżyńskiej "Zakurzonej" w Warszawie Samodzielny Publiczny ZOZ</t>
  </si>
  <si>
    <t>525-20-94-693</t>
  </si>
  <si>
    <t>Województwo Mazowieckie - Centrum Kształcenia Ustawicznego im. Jana Kochanowskiego</t>
  </si>
  <si>
    <t>113-245-39-40</t>
  </si>
  <si>
    <t>Samodzielny Zespół Publicznych Zakładów Opieki Zdrowotnej im. Dzieci Warszawy w Dziekanowie Leśnym</t>
  </si>
  <si>
    <t>118-13-49-898</t>
  </si>
  <si>
    <t>525-000-97-66</t>
  </si>
  <si>
    <t>Gmina Mochowo</t>
  </si>
  <si>
    <t>776-161-50-78</t>
  </si>
  <si>
    <t>Skarb Państwa - Najwyższa Izba Kontroli z siedzibą w Warszawie</t>
  </si>
  <si>
    <t>526-105-86-27</t>
  </si>
  <si>
    <t>Mazowieckie Specjalistyczne Centrum Zdrowia im. prof. Jana Mazurkiewicza w Pruszkowie</t>
  </si>
  <si>
    <t>Województwo Mazowieckie - Wojewódzki Urząd Pracy w Warszawie</t>
  </si>
  <si>
    <t>113-24-53-940</t>
  </si>
  <si>
    <t>Inflancka 8</t>
  </si>
  <si>
    <t>00-189</t>
  </si>
  <si>
    <t>J. Matejki 2</t>
  </si>
  <si>
    <t>07-200</t>
  </si>
  <si>
    <t>Wyszków</t>
  </si>
  <si>
    <t>05-092</t>
  </si>
  <si>
    <t>Łomianki</t>
  </si>
  <si>
    <t>Karasia  2</t>
  </si>
  <si>
    <t>00-327</t>
  </si>
  <si>
    <t>Sierpecka 2</t>
  </si>
  <si>
    <t>09-214</t>
  </si>
  <si>
    <t>Mochowo</t>
  </si>
  <si>
    <t>Filtrowa 57</t>
  </si>
  <si>
    <t>02-056</t>
  </si>
  <si>
    <t>Pruszków</t>
  </si>
  <si>
    <t>Młynarska 16</t>
  </si>
  <si>
    <t>01-205</t>
  </si>
  <si>
    <t>Gmina Kampinos</t>
  </si>
  <si>
    <t>118-200-43-80</t>
  </si>
  <si>
    <t>Niepokalanowska 3</t>
  </si>
  <si>
    <t>05-085</t>
  </si>
  <si>
    <t>Kampinos</t>
  </si>
  <si>
    <t>Wojewódzki Ośrodek Ruchu Drogowego w Warszawie</t>
  </si>
  <si>
    <t>113-19-48-935</t>
  </si>
  <si>
    <t>Odlewnicza 8</t>
  </si>
  <si>
    <t>03-231</t>
  </si>
  <si>
    <t>Gmina Bieżuń</t>
  </si>
  <si>
    <t>511-026-52-45</t>
  </si>
  <si>
    <t>Warszawska 2</t>
  </si>
  <si>
    <t>09-320</t>
  </si>
  <si>
    <t>Bieżuń</t>
  </si>
  <si>
    <t>Państwowe Muzeum Etnograficzne w Warszawie</t>
  </si>
  <si>
    <t>526-00-08-691</t>
  </si>
  <si>
    <t>Kredytowa 1</t>
  </si>
  <si>
    <t>00-056</t>
  </si>
  <si>
    <t>Szpital Specjalistyczny "Inflancka"</t>
  </si>
  <si>
    <t>Inflancka</t>
  </si>
  <si>
    <t>PL_PKPE_1465005845_07</t>
  </si>
  <si>
    <t>96713330</t>
  </si>
  <si>
    <t>PL_PKPE_1465005846_09</t>
  </si>
  <si>
    <t>96713329</t>
  </si>
  <si>
    <t>PKP Energetyka</t>
  </si>
  <si>
    <t>Gmina Kampinos - oświetlenie uliczne</t>
  </si>
  <si>
    <t>Ochotnicza Straż Pożarna w Starych Gnatowicach</t>
  </si>
  <si>
    <t>Ochotnicza Straż Pożarna w Strzyżewie</t>
  </si>
  <si>
    <t xml:space="preserve">Ochotnicza Straż Pożarna w Kampinosie </t>
  </si>
  <si>
    <t xml:space="preserve">Gmina Kampinos - Zespół Szkolno-Przedszkolny z Oddziałami Integracyjnymi w  Kampinosie </t>
  </si>
  <si>
    <t>Szkolna 5</t>
  </si>
  <si>
    <t>Gnatowice Stare 5</t>
  </si>
  <si>
    <t>Strzyżew 16</t>
  </si>
  <si>
    <t>Zawady 22</t>
  </si>
  <si>
    <t>Ochotnicza Straż Pożarna Zawady</t>
  </si>
  <si>
    <t>Niepodległości 5</t>
  </si>
  <si>
    <t>118-153-09-42</t>
  </si>
  <si>
    <t>118-153-83-98</t>
  </si>
  <si>
    <t>118-157-71-68</t>
  </si>
  <si>
    <t>oświetlenia uliczne</t>
  </si>
  <si>
    <t>Skarbikowo</t>
  </si>
  <si>
    <t>Wola Pasikońska</t>
  </si>
  <si>
    <t xml:space="preserve"> PL_ZEWD_1432000088_09</t>
  </si>
  <si>
    <t xml:space="preserve"> PL_ZEWD_1432000089_01</t>
  </si>
  <si>
    <t xml:space="preserve"> PL_ZEWD_1432000090_02</t>
  </si>
  <si>
    <t>Łazy</t>
  </si>
  <si>
    <t xml:space="preserve"> PL_ZEWD_1432000091_04</t>
  </si>
  <si>
    <t xml:space="preserve"> PL_ZEWD_1432000092_06</t>
  </si>
  <si>
    <t xml:space="preserve"> PL_ZEWD_1432000093_08</t>
  </si>
  <si>
    <t>III</t>
  </si>
  <si>
    <t xml:space="preserve"> PL_ZEWD_1432000094_00</t>
  </si>
  <si>
    <t>Granica</t>
  </si>
  <si>
    <t xml:space="preserve"> PL_ZEWD_1432000095_02</t>
  </si>
  <si>
    <t>Wiejca</t>
  </si>
  <si>
    <t xml:space="preserve"> PL_ZEWD_1432000096_04</t>
  </si>
  <si>
    <t xml:space="preserve"> PL_ZEWD_1432000097_06</t>
  </si>
  <si>
    <t>I</t>
  </si>
  <si>
    <t xml:space="preserve"> PL_ZEWD_1432000098_08</t>
  </si>
  <si>
    <t>II</t>
  </si>
  <si>
    <t xml:space="preserve"> PL_ZEWD_1432000099_00</t>
  </si>
  <si>
    <t xml:space="preserve"> PL_ZEWD_1432000100_09</t>
  </si>
  <si>
    <t xml:space="preserve"> PL_ZEWD_1432000101_01</t>
  </si>
  <si>
    <t xml:space="preserve"> PL_ZEWD_1432000102_03</t>
  </si>
  <si>
    <t xml:space="preserve"> PL_ZEWD_1432000103_05</t>
  </si>
  <si>
    <t xml:space="preserve"> PL_ZEWD_1432000104_07</t>
  </si>
  <si>
    <t xml:space="preserve"> PL_ZEWD_1432000105_09</t>
  </si>
  <si>
    <t xml:space="preserve"> PL_ZEWD_1432000106_01</t>
  </si>
  <si>
    <t>Szczytno</t>
  </si>
  <si>
    <t xml:space="preserve"> PL_ZEWD_1432000107_03</t>
  </si>
  <si>
    <t xml:space="preserve">Rzęszyce </t>
  </si>
  <si>
    <t xml:space="preserve"> PL_ZEWD_1432000108_05</t>
  </si>
  <si>
    <t>Kwiatkówek</t>
  </si>
  <si>
    <t xml:space="preserve"> PL_ZEWD_1432000109_07</t>
  </si>
  <si>
    <t xml:space="preserve">Komorów </t>
  </si>
  <si>
    <t xml:space="preserve"> PL_ZEWD_1432000110_08</t>
  </si>
  <si>
    <t xml:space="preserve">Gnatowice Stare </t>
  </si>
  <si>
    <t xml:space="preserve"> PL_ZEWD_1432000111_00</t>
  </si>
  <si>
    <t xml:space="preserve">Skarbikowo II </t>
  </si>
  <si>
    <t xml:space="preserve"> PL_ZEWD_1432000112_02</t>
  </si>
  <si>
    <t>Pasikonie</t>
  </si>
  <si>
    <t xml:space="preserve"> PL_ZEWD_1432000113_04</t>
  </si>
  <si>
    <t xml:space="preserve"> PL_ZEWD_1432000114_06</t>
  </si>
  <si>
    <t xml:space="preserve"> PL_ZEWD_1432000115_08</t>
  </si>
  <si>
    <t xml:space="preserve"> PL_ZEWD_1432000116_00</t>
  </si>
  <si>
    <t>Strzyżew</t>
  </si>
  <si>
    <t xml:space="preserve"> PL_ZEWD_1432000117_02</t>
  </si>
  <si>
    <t>Ludwików</t>
  </si>
  <si>
    <t xml:space="preserve"> PL_ZEWD_1432000118_04</t>
  </si>
  <si>
    <t xml:space="preserve"> PL_ZEWD_1432000119_06</t>
  </si>
  <si>
    <t xml:space="preserve"> PL_ZEWD_1432000120_07</t>
  </si>
  <si>
    <t xml:space="preserve"> PL_ZEWD_1432002856_06</t>
  </si>
  <si>
    <t>Strojec dz. 24-059</t>
  </si>
  <si>
    <t xml:space="preserve"> dz.24-059</t>
  </si>
  <si>
    <t xml:space="preserve"> PL_ZEWD_1432002858_00</t>
  </si>
  <si>
    <t xml:space="preserve"> Podkampinos</t>
  </si>
  <si>
    <t xml:space="preserve"> dz. nr 46</t>
  </si>
  <si>
    <t xml:space="preserve"> PL_ZEWD_1432003180_02</t>
  </si>
  <si>
    <t xml:space="preserve"> PL_ZEWD_1432003181_04</t>
  </si>
  <si>
    <t>Józefów</t>
  </si>
  <si>
    <t>PL_ZEWD_1432055921_08</t>
  </si>
  <si>
    <t>Wola Pasikońska I</t>
  </si>
  <si>
    <t>Wola Pasikońska II</t>
  </si>
  <si>
    <t>Wola Pasikońska III</t>
  </si>
  <si>
    <t>Łazy II</t>
  </si>
  <si>
    <t>Łazy IV</t>
  </si>
  <si>
    <t>Łazy III</t>
  </si>
  <si>
    <t>Wiejca III</t>
  </si>
  <si>
    <t>Kampinos I</t>
  </si>
  <si>
    <t>Kampinos II</t>
  </si>
  <si>
    <t>KampinosIII</t>
  </si>
  <si>
    <t>Kampinos IV</t>
  </si>
  <si>
    <t>Kampinos V</t>
  </si>
  <si>
    <t>Kampinos VI</t>
  </si>
  <si>
    <t>Kampinos VII</t>
  </si>
  <si>
    <t>Zawady I</t>
  </si>
  <si>
    <t>Zawady II</t>
  </si>
  <si>
    <t>Strzyżew II</t>
  </si>
  <si>
    <t>Strzyżew III</t>
  </si>
  <si>
    <t>OSP - remiza I</t>
  </si>
  <si>
    <t xml:space="preserve">Szczytno </t>
  </si>
  <si>
    <t xml:space="preserve"> 38A</t>
  </si>
  <si>
    <t>OSP - remiza II</t>
  </si>
  <si>
    <t>Stadion</t>
  </si>
  <si>
    <t>Obiekt gminy</t>
  </si>
  <si>
    <t>Szkolna</t>
  </si>
  <si>
    <t>Przepompownia ścieków</t>
  </si>
  <si>
    <t>Dolna</t>
  </si>
  <si>
    <t>Przepompownia ścieków I</t>
  </si>
  <si>
    <t xml:space="preserve">Niepodległości </t>
  </si>
  <si>
    <t>Przepompownia ścieków II</t>
  </si>
  <si>
    <t>Przepompownia ścieków III</t>
  </si>
  <si>
    <t>Różana</t>
  </si>
  <si>
    <t xml:space="preserve"> Kampinos</t>
  </si>
  <si>
    <t>Kwiatowa</t>
  </si>
  <si>
    <t>Niepokalanowska</t>
  </si>
  <si>
    <t>Fryderyka Chopina</t>
  </si>
  <si>
    <t>Oczyszczalnia ścieków</t>
  </si>
  <si>
    <t>Przyłącze działki</t>
  </si>
  <si>
    <t xml:space="preserve"> dz. 284</t>
  </si>
  <si>
    <t>Gnatowice Stare</t>
  </si>
  <si>
    <t>Oświetlenie Parku</t>
  </si>
  <si>
    <t>40a</t>
  </si>
  <si>
    <t>Budynek mieszkalny</t>
  </si>
  <si>
    <t>dz. Nr 39/2</t>
  </si>
  <si>
    <t>PL_ZEWD_1432053044_06</t>
  </si>
  <si>
    <t xml:space="preserve"> SUW</t>
  </si>
  <si>
    <t>mieszkanie (korytarz)</t>
  </si>
  <si>
    <t xml:space="preserve">Łazy </t>
  </si>
  <si>
    <t>obiekt gminny</t>
  </si>
  <si>
    <t>PL_ZEWD_1432000142_09</t>
  </si>
  <si>
    <t>PL_ZEWD_1432002855_04</t>
  </si>
  <si>
    <t>PL_ZEWD_1432000127_01</t>
  </si>
  <si>
    <t>PL_ZEWD_1432000555_06</t>
  </si>
  <si>
    <t>PL_ZEWD_1432009549_08</t>
  </si>
  <si>
    <t>PL_ZEWD_1432000123_03</t>
  </si>
  <si>
    <t>PL_ZEWD_1432000124_05</t>
  </si>
  <si>
    <t>PL_ZEWD_1432000126_09</t>
  </si>
  <si>
    <t>PL_ZEWD_1432000129_05</t>
  </si>
  <si>
    <t>PL_ZEWD_1432000130_06</t>
  </si>
  <si>
    <t>PL_ZEWD_1432000131_08</t>
  </si>
  <si>
    <t>PL_ZEWD_1432000132_00</t>
  </si>
  <si>
    <t>PL_ZEWD_1432000133_02</t>
  </si>
  <si>
    <t>PL_ZEWD_1432000134_04</t>
  </si>
  <si>
    <t>PL_ZEWD_1432000135_06</t>
  </si>
  <si>
    <t>PL_ZEWD_1432000136_08</t>
  </si>
  <si>
    <t>PL_ZEWD_1432000137_00</t>
  </si>
  <si>
    <t>PL_ZEWD_1432000138_02</t>
  </si>
  <si>
    <t>PL_ZEWD_1432000139_04</t>
  </si>
  <si>
    <t>PL_ZEWD_1432000140_05</t>
  </si>
  <si>
    <t>PL_ZEWD_1432000141_07</t>
  </si>
  <si>
    <t>W.O.R.D.</t>
  </si>
  <si>
    <t>Odlewnicza</t>
  </si>
  <si>
    <t>03-321</t>
  </si>
  <si>
    <t>PL0000010323100000000000000004971</t>
  </si>
  <si>
    <t>1268284</t>
  </si>
  <si>
    <t>Stoen Operator</t>
  </si>
  <si>
    <t>Radarowa</t>
  </si>
  <si>
    <t>02-137</t>
  </si>
  <si>
    <t>PL0000010213700000000000001875972</t>
  </si>
  <si>
    <t>1209996</t>
  </si>
  <si>
    <t>Urząd Miasta i Gminy w Bieżuniu</t>
  </si>
  <si>
    <t>Dom Ludowy Bielawy Gołuskie</t>
  </si>
  <si>
    <t>Bielawy Gołuskie</t>
  </si>
  <si>
    <t>11571562</t>
  </si>
  <si>
    <t>inne</t>
  </si>
  <si>
    <t>Gołuszyn</t>
  </si>
  <si>
    <t>11052319</t>
  </si>
  <si>
    <t>OSP Myślin</t>
  </si>
  <si>
    <t>Myślin</t>
  </si>
  <si>
    <t>11571599</t>
  </si>
  <si>
    <t>Budynek Użyteczności Publicznej</t>
  </si>
  <si>
    <t xml:space="preserve"> Małocin</t>
  </si>
  <si>
    <t>10011869</t>
  </si>
  <si>
    <t xml:space="preserve">OSP Sławęcin </t>
  </si>
  <si>
    <t>Sławęcin</t>
  </si>
  <si>
    <t>11571545</t>
  </si>
  <si>
    <t xml:space="preserve">Dom Ludowy Zgliczyn Pobodzy </t>
  </si>
  <si>
    <t>Zgliczyn Pobodzy</t>
  </si>
  <si>
    <t>11618466</t>
  </si>
  <si>
    <t>Dom Ludowy Sadłowo</t>
  </si>
  <si>
    <t xml:space="preserve"> Sadłowo</t>
  </si>
  <si>
    <t>21326319</t>
  </si>
  <si>
    <t>Stawiszyn Łaziska</t>
  </si>
  <si>
    <t>10450236</t>
  </si>
  <si>
    <t>Kobyla Łąka</t>
  </si>
  <si>
    <t>56483871</t>
  </si>
  <si>
    <t xml:space="preserve">OSP Karniszyn </t>
  </si>
  <si>
    <t>Karniszyn</t>
  </si>
  <si>
    <t>50</t>
  </si>
  <si>
    <t>11537366</t>
  </si>
  <si>
    <t>OSP Trzaski</t>
  </si>
  <si>
    <t>Trzaski</t>
  </si>
  <si>
    <t>11580586</t>
  </si>
  <si>
    <t>OSP Strzeszewo</t>
  </si>
  <si>
    <t>Strzeszewo</t>
  </si>
  <si>
    <t>11537394</t>
  </si>
  <si>
    <t>OSP Stanisławowo</t>
  </si>
  <si>
    <t>Stanisławowo</t>
  </si>
  <si>
    <t>10A</t>
  </si>
  <si>
    <t>56416850</t>
  </si>
  <si>
    <t xml:space="preserve">UMiG Bieżuń </t>
  </si>
  <si>
    <t xml:space="preserve">ul. Warszawska </t>
  </si>
  <si>
    <t>30040841</t>
  </si>
  <si>
    <t>ul. Targowa</t>
  </si>
  <si>
    <t>30037092</t>
  </si>
  <si>
    <t>ul. Nadwkrzańska</t>
  </si>
  <si>
    <t>56415254</t>
  </si>
  <si>
    <t>Dom ludowy Stawiszyn Zwalewo</t>
  </si>
  <si>
    <t xml:space="preserve"> Stawiszyn Zwalewo</t>
  </si>
  <si>
    <t>56390386</t>
  </si>
  <si>
    <t>Samorządowa Szkoła Podstawowa w Sławęcinie</t>
  </si>
  <si>
    <t>62</t>
  </si>
  <si>
    <t>30039901</t>
  </si>
  <si>
    <t xml:space="preserve">Zakład Komunalny w Bieżuniu </t>
  </si>
  <si>
    <t>ul. Płocka</t>
  </si>
  <si>
    <t>56484154</t>
  </si>
  <si>
    <t xml:space="preserve">ul. Leśna </t>
  </si>
  <si>
    <t>30031943</t>
  </si>
  <si>
    <t>ul. Polna</t>
  </si>
  <si>
    <t>56416878</t>
  </si>
  <si>
    <t>Miejsko Gminny Ośrodek Kultury w Bieżuniu</t>
  </si>
  <si>
    <t xml:space="preserve">Gmina Bieżuń - Zakład Komunalny w Bieżuniu </t>
  </si>
  <si>
    <t>ul. Leśna</t>
  </si>
  <si>
    <t>25</t>
  </si>
  <si>
    <t>95148099</t>
  </si>
  <si>
    <t>590243876030608887</t>
  </si>
  <si>
    <t>Miejsko-Gminny Ośrodek Kultury w  Bieżuniu</t>
  </si>
  <si>
    <t>ul. Mławska</t>
  </si>
  <si>
    <t>56415221</t>
  </si>
  <si>
    <t>590243876030819900</t>
  </si>
  <si>
    <t>590243876030983663</t>
  </si>
  <si>
    <t>590243876030396432</t>
  </si>
  <si>
    <t>590243876030804524</t>
  </si>
  <si>
    <t>590243876030543461</t>
  </si>
  <si>
    <t>590243876030396470</t>
  </si>
  <si>
    <t>590243876030591691</t>
  </si>
  <si>
    <t>590243876030710252</t>
  </si>
  <si>
    <t>590243876030620704</t>
  </si>
  <si>
    <t>590243876030646179</t>
  </si>
  <si>
    <t>590243876030888234</t>
  </si>
  <si>
    <t>590243876030710283</t>
  </si>
  <si>
    <t>590243876030761100</t>
  </si>
  <si>
    <t>590243876030957206</t>
  </si>
  <si>
    <t>590243876030606227</t>
  </si>
  <si>
    <t>590243876030387058</t>
  </si>
  <si>
    <t>590243876030621244</t>
  </si>
  <si>
    <t>590243876031184359</t>
  </si>
  <si>
    <t>590243876030834705</t>
  </si>
  <si>
    <t>590243876030609983</t>
  </si>
  <si>
    <t>590243876030388574</t>
  </si>
  <si>
    <t>590243876030829121</t>
  </si>
  <si>
    <t>Muzeum</t>
  </si>
  <si>
    <t>Kredytowa</t>
  </si>
  <si>
    <t>PL0000010005600000000000001979444</t>
  </si>
  <si>
    <t>Mazowiecka</t>
  </si>
  <si>
    <t>00-052</t>
  </si>
  <si>
    <t>PL0000010005200000000000001795385</t>
  </si>
  <si>
    <t>50933801</t>
  </si>
  <si>
    <t>PL0000010005600000000000002042814</t>
  </si>
  <si>
    <t>1356871</t>
  </si>
  <si>
    <t>PL0000010005600000000000002042815</t>
  </si>
  <si>
    <t>1356869</t>
  </si>
  <si>
    <t xml:space="preserve">Centrum Kształcenia Ustawicznego </t>
  </si>
  <si>
    <t>CKU</t>
  </si>
  <si>
    <t>Matejki</t>
  </si>
  <si>
    <t>PL_ZEWD_1435000791_02</t>
  </si>
  <si>
    <t>04100607</t>
  </si>
  <si>
    <t>120-280</t>
  </si>
  <si>
    <t>SZPZOZ im. Dzieci Warszawy</t>
  </si>
  <si>
    <t>przyłącze podstawowe szpital</t>
  </si>
  <si>
    <t>ul. M. Konopnickiej, Dziekanów Leśny</t>
  </si>
  <si>
    <t>65</t>
  </si>
  <si>
    <t>PL_ZEWD_1432002989_07</t>
  </si>
  <si>
    <t>320</t>
  </si>
  <si>
    <t>Teatr Polski w Warszawie</t>
  </si>
  <si>
    <t xml:space="preserve">Teatr </t>
  </si>
  <si>
    <t>Karasia</t>
  </si>
  <si>
    <t>PL0000010032700000000000000000238</t>
  </si>
  <si>
    <t>350</t>
  </si>
  <si>
    <t>PL0000010032700000000000000000244</t>
  </si>
  <si>
    <t>150</t>
  </si>
  <si>
    <t>PL0000010032700000000000001887525</t>
  </si>
  <si>
    <t>200</t>
  </si>
  <si>
    <t>PL0000010032700000000000001887526</t>
  </si>
  <si>
    <t>100</t>
  </si>
  <si>
    <t>Krakowskie Przedmieście</t>
  </si>
  <si>
    <t>00-325</t>
  </si>
  <si>
    <t>PL0000010006800000000000001800377</t>
  </si>
  <si>
    <t>PL0000010006800000000000001800275</t>
  </si>
  <si>
    <t>Wojewódzki Fundusz Ochrony Środowiska i Gospodarki Wodnej w Warszawie</t>
  </si>
  <si>
    <t>534-001-23-06</t>
  </si>
  <si>
    <t>Partyzantów 2/4</t>
  </si>
  <si>
    <t>05-802</t>
  </si>
  <si>
    <t>Stacja Uzdatniania Wody w Bożewie</t>
  </si>
  <si>
    <t xml:space="preserve">Bożewo, ul. Bielska </t>
  </si>
  <si>
    <t>09-215</t>
  </si>
  <si>
    <t>Bożewo</t>
  </si>
  <si>
    <t>Szkoła Podstawowa im. Jana Pawła II w Mochowie</t>
  </si>
  <si>
    <t xml:space="preserve">Mochowo - Parcele, ul. Szkolna </t>
  </si>
  <si>
    <t>OSP Cieślin</t>
  </si>
  <si>
    <t>Cieślin</t>
  </si>
  <si>
    <t>Stacja Uzdatniania Wody w Ligowie</t>
  </si>
  <si>
    <t xml:space="preserve">Ligowo, ul. Cicha </t>
  </si>
  <si>
    <t>09-228</t>
  </si>
  <si>
    <t>Ligowo</t>
  </si>
  <si>
    <t>UG Mochowo</t>
  </si>
  <si>
    <t xml:space="preserve">Mochowo, ul. Sierpecka </t>
  </si>
  <si>
    <t>Emeryci - była centrala telefoniczna</t>
  </si>
  <si>
    <t>Przepompownia ścieków Bożewo P-9</t>
  </si>
  <si>
    <t>Pompownia ścieków Bożewo P-6</t>
  </si>
  <si>
    <t>Pompownia ścieków Bożewo P-4</t>
  </si>
  <si>
    <t>Szkoła Podstawowa im. Powstańców Styczniowych w Ligowie</t>
  </si>
  <si>
    <t xml:space="preserve">Ligowo, ul. Parkowa </t>
  </si>
  <si>
    <t>Pomieszczenie wioskowe - Szkoła Podstawowa</t>
  </si>
  <si>
    <t>Gozdy</t>
  </si>
  <si>
    <t>Szkoła Podstawowa im. A. Mickiewicza w Bożewie</t>
  </si>
  <si>
    <t xml:space="preserve">Bożewo Nowe, ul. Szkolna </t>
  </si>
  <si>
    <t>Komisariat (biuro UG)</t>
  </si>
  <si>
    <t>Pompownia ścieków Bożewo Nowe</t>
  </si>
  <si>
    <t>Bożewo Nowe</t>
  </si>
  <si>
    <t>4,2</t>
  </si>
  <si>
    <t>Biblioteka Publiczna w Mochowie, Filia w Ligowie</t>
  </si>
  <si>
    <t xml:space="preserve">Ligowo, ul. Jana Pawła II </t>
  </si>
  <si>
    <t>32</t>
  </si>
  <si>
    <t>Oczyszczalnia Ścieków w Ligowie</t>
  </si>
  <si>
    <t>32,9</t>
  </si>
  <si>
    <t>Przepompownia ścieków Ligowo</t>
  </si>
  <si>
    <t>Stacja Uzdatniania Wody w Choczeniu</t>
  </si>
  <si>
    <t>Choczeń</t>
  </si>
  <si>
    <t>Budynek UG - biuro</t>
  </si>
  <si>
    <t>Boisko w m. Mochowo Parcele</t>
  </si>
  <si>
    <t xml:space="preserve">Mochowo Parcele, ul. Sportowa </t>
  </si>
  <si>
    <t>Przystanek PKS Bożewo</t>
  </si>
  <si>
    <t xml:space="preserve">Bożewo, ul. Płocka </t>
  </si>
  <si>
    <t>39</t>
  </si>
  <si>
    <t>Przystanek PKS Bożewo - sklep</t>
  </si>
  <si>
    <t>Pompownia Bożewo Nowe</t>
  </si>
  <si>
    <t>Oczyszczalnia Ścieków w Cieślinie</t>
  </si>
  <si>
    <t>Pompownia Cieślin</t>
  </si>
  <si>
    <t>03673892 /9</t>
  </si>
  <si>
    <t>Publiczna Biblioteka Gminna w Mochowie</t>
  </si>
  <si>
    <t>Budynek mieszkalny - Łukoszyn</t>
  </si>
  <si>
    <t>Łukoszyn</t>
  </si>
  <si>
    <t>Budynek mieszk. - p. Ziemiński</t>
  </si>
  <si>
    <t>Dobrzenice Małe</t>
  </si>
  <si>
    <t>Przystanek PKS Ligowo</t>
  </si>
  <si>
    <t>Mochowo, ul. Dobrzyńska</t>
  </si>
  <si>
    <t>3/1</t>
  </si>
  <si>
    <t>Budynek socjalny (boisko)</t>
  </si>
  <si>
    <t xml:space="preserve">Mochowo - Parcele, ul. Sportowa </t>
  </si>
  <si>
    <t>Oczyszczalnia ścieków w Mochowie - Parcele</t>
  </si>
  <si>
    <t>96150619</t>
  </si>
  <si>
    <t xml:space="preserve">budynek gminny - po mleczarni </t>
  </si>
  <si>
    <t>MSCZ w Pruszkowie</t>
  </si>
  <si>
    <t>Partyzantów</t>
  </si>
  <si>
    <t>2/4</t>
  </si>
  <si>
    <t>PL_ZEWD_1421001321_05</t>
  </si>
  <si>
    <t>88163004</t>
  </si>
  <si>
    <t>Wojewódzki Urząd Pracy w Warszawie</t>
  </si>
  <si>
    <t>Urząd</t>
  </si>
  <si>
    <t>Młynarska</t>
  </si>
  <si>
    <t>PL0000010119400000000000000002912</t>
  </si>
  <si>
    <t>PL0000010119400000000000000002908</t>
  </si>
  <si>
    <t>4163350</t>
  </si>
  <si>
    <t>Pułaskiego</t>
  </si>
  <si>
    <t>19/21</t>
  </si>
  <si>
    <t>PL_ZEWD_1464001664_05</t>
  </si>
  <si>
    <t>04141237</t>
  </si>
  <si>
    <t>PL_ZEWD_1464001665_07</t>
  </si>
  <si>
    <t>01414249</t>
  </si>
  <si>
    <t>PL_ZEWD_1464001662_01</t>
  </si>
  <si>
    <t>91225456</t>
  </si>
  <si>
    <t>Centrala NIK</t>
  </si>
  <si>
    <t>Filtrowa</t>
  </si>
  <si>
    <t>57</t>
  </si>
  <si>
    <t>PL0000010205600000000000000002369</t>
  </si>
  <si>
    <t>4163261</t>
  </si>
  <si>
    <t>PL0000010205600000000000000008958</t>
  </si>
  <si>
    <t>4163266</t>
  </si>
  <si>
    <t>Baza transportu</t>
  </si>
  <si>
    <t>Gagarina</t>
  </si>
  <si>
    <t>00-753</t>
  </si>
  <si>
    <t>PL0000010073300000000000001976195</t>
  </si>
  <si>
    <t>3314965</t>
  </si>
  <si>
    <t>Delegatura w Białymstoku</t>
  </si>
  <si>
    <t>Akademicka</t>
  </si>
  <si>
    <t>15-267</t>
  </si>
  <si>
    <t>Białystok</t>
  </si>
  <si>
    <t>PL_ZEBB_2061003847_01</t>
  </si>
  <si>
    <t>Delegatura Bydgoszczy</t>
  </si>
  <si>
    <t>Wały Jagiellońskie</t>
  </si>
  <si>
    <t>85-950</t>
  </si>
  <si>
    <t>Bydgoszcz</t>
  </si>
  <si>
    <t>Delegatura w Katowicach</t>
  </si>
  <si>
    <t>Powstańców</t>
  </si>
  <si>
    <t>40-039</t>
  </si>
  <si>
    <t>Katowice</t>
  </si>
  <si>
    <t>29A</t>
  </si>
  <si>
    <t>93752387</t>
  </si>
  <si>
    <t>Delegatura w Kielcach</t>
  </si>
  <si>
    <t>Kielce</t>
  </si>
  <si>
    <t>Delegatura w Krakowie</t>
  </si>
  <si>
    <t>Łobzowska</t>
  </si>
  <si>
    <t>67</t>
  </si>
  <si>
    <t>30-038</t>
  </si>
  <si>
    <t>Kraków</t>
  </si>
  <si>
    <t>94945615</t>
  </si>
  <si>
    <t>Delegatura w Łodzi</t>
  </si>
  <si>
    <t>Kilińskiego</t>
  </si>
  <si>
    <t>210</t>
  </si>
  <si>
    <t>93-106</t>
  </si>
  <si>
    <t xml:space="preserve"> Łódź</t>
  </si>
  <si>
    <t>PLLZED000057113302</t>
  </si>
  <si>
    <t>01719638</t>
  </si>
  <si>
    <t>Delegatura w Olsztynie</t>
  </si>
  <si>
    <t>Artyleryjska</t>
  </si>
  <si>
    <t>3E</t>
  </si>
  <si>
    <t>10-950</t>
  </si>
  <si>
    <t>Olsztyn</t>
  </si>
  <si>
    <t>Delegatura Opole</t>
  </si>
  <si>
    <t>Krakowska</t>
  </si>
  <si>
    <t>45-075</t>
  </si>
  <si>
    <t>Opole</t>
  </si>
  <si>
    <t>Delegatura w Poznaniu</t>
  </si>
  <si>
    <t>Dożynkowa</t>
  </si>
  <si>
    <t>9H</t>
  </si>
  <si>
    <t>61-662</t>
  </si>
  <si>
    <t>Poznań</t>
  </si>
  <si>
    <t>68025448</t>
  </si>
  <si>
    <t>Delegatura w Rzeszowie</t>
  </si>
  <si>
    <t>Kraszewskiego</t>
  </si>
  <si>
    <t>35-016</t>
  </si>
  <si>
    <t>Rzeszów</t>
  </si>
  <si>
    <t>50064586</t>
  </si>
  <si>
    <t>Delegatura w Zielonej Górze</t>
  </si>
  <si>
    <t>Podgórna</t>
  </si>
  <si>
    <t>9A</t>
  </si>
  <si>
    <t>65-213</t>
  </si>
  <si>
    <t>Zielona Góra</t>
  </si>
  <si>
    <t>Ośrodek Szkoleniowy NIK Goławice</t>
  </si>
  <si>
    <t>Goławice Drugie</t>
  </si>
  <si>
    <t>05-180</t>
  </si>
  <si>
    <t>Pomiechówek</t>
  </si>
  <si>
    <t>PL_ZEWD_1414000971_00</t>
  </si>
  <si>
    <t>PGE Dystrybucja O/ Białystok</t>
  </si>
  <si>
    <t>PGE Dystrybucja O/ Łódź</t>
  </si>
  <si>
    <t>Energa Operator O/ Olsztyn</t>
  </si>
  <si>
    <t>PGE Dystrybucja O/ Rzeszów</t>
  </si>
  <si>
    <t>37871676</t>
  </si>
  <si>
    <t xml:space="preserve">gen. T. Kościuszki </t>
  </si>
  <si>
    <t>25-310</t>
  </si>
  <si>
    <t>3278328</t>
  </si>
  <si>
    <t>01695477</t>
  </si>
  <si>
    <t>590322413200455191</t>
  </si>
  <si>
    <t>590322400700727866</t>
  </si>
  <si>
    <t>590322400700589570</t>
  </si>
  <si>
    <t>590322429402049137</t>
  </si>
  <si>
    <t xml:space="preserve">Skarb Państwa - Najwyższa Izba Kontroli </t>
  </si>
  <si>
    <t>18</t>
  </si>
  <si>
    <t>WFOŚiGW w Warszawie</t>
  </si>
  <si>
    <t>Budynek biurowy</t>
  </si>
  <si>
    <t>Ogrodowa</t>
  </si>
  <si>
    <t>00-893</t>
  </si>
  <si>
    <t>Wydział zamiejscowy</t>
  </si>
  <si>
    <t>A.  Mickiewicza</t>
  </si>
  <si>
    <t>06-400</t>
  </si>
  <si>
    <t>Ciechanów</t>
  </si>
  <si>
    <t>Małachowskiego</t>
  </si>
  <si>
    <t>09-400</t>
  </si>
  <si>
    <t>Płock</t>
  </si>
  <si>
    <t>Stary Rynek</t>
  </si>
  <si>
    <t>Grzybowska</t>
  </si>
  <si>
    <t>4/6</t>
  </si>
  <si>
    <t>26-600</t>
  </si>
  <si>
    <t>Radom</t>
  </si>
  <si>
    <t>PL_ZEOD_1463000323_92</t>
  </si>
  <si>
    <t>PGE Dystrybucja O/ Skarżysko Kamienna</t>
  </si>
  <si>
    <t>ENEA Operator O/ Zielona Góra</t>
  </si>
  <si>
    <t>ENEA Operator O/ Poznań</t>
  </si>
  <si>
    <t>Tauron Dystrybucja O/ Kraków</t>
  </si>
  <si>
    <t>Tauron Dystrybucja O/ Opole</t>
  </si>
  <si>
    <t>Tauron Dystrybucja O/ Gliwice</t>
  </si>
  <si>
    <t>ENEA Operator O/ Bydgoszcz</t>
  </si>
  <si>
    <t>525-20-88-391</t>
  </si>
  <si>
    <t>Ogrodowa 5/7</t>
  </si>
  <si>
    <t>Samodzielny Publiczny Zespół Zakładów Opieki Zdrowotnej w Płońsku</t>
  </si>
  <si>
    <t>SPZZOZ Płońsk</t>
  </si>
  <si>
    <t>Szpital Przyłącze 1</t>
  </si>
  <si>
    <t>Sienkiewicza</t>
  </si>
  <si>
    <t>09-100</t>
  </si>
  <si>
    <t>Płońsk</t>
  </si>
  <si>
    <t>96462324</t>
  </si>
  <si>
    <t>290</t>
  </si>
  <si>
    <t>Szpital Przyłącze 2</t>
  </si>
  <si>
    <t>96638080</t>
  </si>
  <si>
    <t>260</t>
  </si>
  <si>
    <t>Szpital</t>
  </si>
  <si>
    <t>60061900</t>
  </si>
  <si>
    <t>Szpital - poradnie specjalistyczne</t>
  </si>
  <si>
    <t>30071479</t>
  </si>
  <si>
    <t>Zespół Rat-Med. "P" Glinojeck</t>
  </si>
  <si>
    <t>Targowa</t>
  </si>
  <si>
    <t xml:space="preserve">6 </t>
  </si>
  <si>
    <t>06-450</t>
  </si>
  <si>
    <t>Glinojeck</t>
  </si>
  <si>
    <t>11093202</t>
  </si>
  <si>
    <t>Pomieszczenie ZOL</t>
  </si>
  <si>
    <t>Ks. R. Jaworskiego</t>
  </si>
  <si>
    <t>30084803</t>
  </si>
  <si>
    <t>30084802</t>
  </si>
  <si>
    <t>590243877031553299</t>
  </si>
  <si>
    <t>590243877031329269</t>
  </si>
  <si>
    <t>590243872015313630</t>
  </si>
  <si>
    <t>590243877031414637</t>
  </si>
  <si>
    <t>590243877031376546</t>
  </si>
  <si>
    <t>590243877031290583</t>
  </si>
  <si>
    <t>590243877041663698</t>
  </si>
  <si>
    <t>Ochotnicza Straż Pożarna w Zawadach</t>
  </si>
  <si>
    <t>PL_ZEWD_1432002861_05</t>
  </si>
  <si>
    <t>Remiza</t>
  </si>
  <si>
    <t>Niepodległości</t>
  </si>
  <si>
    <t>10920709</t>
  </si>
  <si>
    <t xml:space="preserve"> PL_ZEWD_1432002859_02</t>
  </si>
  <si>
    <t>Stare Gnatowice</t>
  </si>
  <si>
    <t>OSP w Starych Gnatowicach</t>
  </si>
  <si>
    <t>11056146</t>
  </si>
  <si>
    <t>PL_ZEWD_1432002872_06</t>
  </si>
  <si>
    <t>OSP w Strzyżewie</t>
  </si>
  <si>
    <t>8484015</t>
  </si>
  <si>
    <t>OSP w Zawadach</t>
  </si>
  <si>
    <t>Zawady</t>
  </si>
  <si>
    <t>PL_ZEWD_1432002860_03</t>
  </si>
  <si>
    <t>12308690</t>
  </si>
  <si>
    <t>93417233</t>
  </si>
  <si>
    <t>91191682</t>
  </si>
  <si>
    <t>00908383</t>
  </si>
  <si>
    <t>5709610</t>
  </si>
  <si>
    <t>93086888</t>
  </si>
  <si>
    <t>91288677</t>
  </si>
  <si>
    <t>36a</t>
  </si>
  <si>
    <t>9676435</t>
  </si>
  <si>
    <t>91191747</t>
  </si>
  <si>
    <t>91191678</t>
  </si>
  <si>
    <t>91191687</t>
  </si>
  <si>
    <t>10017035</t>
  </si>
  <si>
    <t>10050438</t>
  </si>
  <si>
    <t>9952439</t>
  </si>
  <si>
    <t>9884629</t>
  </si>
  <si>
    <t>91191684</t>
  </si>
  <si>
    <t>dz. 80,81</t>
  </si>
  <si>
    <t>00073229</t>
  </si>
  <si>
    <t>00090195</t>
  </si>
  <si>
    <t>9477168</t>
  </si>
  <si>
    <t>12148866</t>
  </si>
  <si>
    <t>40A (53)</t>
  </si>
  <si>
    <t>56400947</t>
  </si>
  <si>
    <t>5/7</t>
  </si>
  <si>
    <t>PL0000010089300000000000000007141</t>
  </si>
  <si>
    <t>PL0000010089300000000000000007135</t>
  </si>
  <si>
    <t>590243872015328900</t>
  </si>
  <si>
    <t>590243871016782070</t>
  </si>
  <si>
    <t>590243871016305613</t>
  </si>
  <si>
    <t>590243871016185970</t>
  </si>
  <si>
    <t>Województwo Mazowieckie - Mazowiecki Zarząd Nieruchomości w Warszawie</t>
  </si>
  <si>
    <r>
      <t xml:space="preserve">szacowane zużycie energii [kWh] w okresie </t>
    </r>
    <r>
      <rPr>
        <b/>
        <sz val="10"/>
        <rFont val="Calibri"/>
        <family val="2"/>
        <charset val="238"/>
        <scheme val="minor"/>
      </rPr>
      <t>od 01.01.2023 r. do 31.12.2023 r.</t>
    </r>
    <r>
      <rPr>
        <sz val="10"/>
        <rFont val="Calibri"/>
        <family val="2"/>
        <charset val="238"/>
        <scheme val="minor"/>
      </rPr>
      <t xml:space="preserve">  </t>
    </r>
  </si>
  <si>
    <t>budynki komercyjne</t>
  </si>
  <si>
    <t>ul. Brzeska</t>
  </si>
  <si>
    <t>03-737</t>
  </si>
  <si>
    <t>PL0000010373700000000000000003628</t>
  </si>
  <si>
    <t>489542</t>
  </si>
  <si>
    <t>B21</t>
  </si>
  <si>
    <t>PL0000010373700000000000000003633</t>
  </si>
  <si>
    <t>489544</t>
  </si>
  <si>
    <t>budynek biurowy</t>
  </si>
  <si>
    <t>Chrobrego</t>
  </si>
  <si>
    <t>02-479</t>
  </si>
  <si>
    <t>PL0000010247900000000000001645931</t>
  </si>
  <si>
    <t>10031810</t>
  </si>
  <si>
    <t>budynek hotelowy</t>
  </si>
  <si>
    <t>Pasymska</t>
  </si>
  <si>
    <t>01-993</t>
  </si>
  <si>
    <t>PL0000010199300000000000001155378</t>
  </si>
  <si>
    <t>10010258</t>
  </si>
  <si>
    <t>lokal biurowy</t>
  </si>
  <si>
    <t>Mycielskiego</t>
  </si>
  <si>
    <t>04-379</t>
  </si>
  <si>
    <t>PL0000010437900000000000000007400</t>
  </si>
  <si>
    <t>42037975</t>
  </si>
  <si>
    <t>Ciołka</t>
  </si>
  <si>
    <t>01-402</t>
  </si>
  <si>
    <t>PL0000010140200000000000000008418</t>
  </si>
  <si>
    <t>4163376</t>
  </si>
  <si>
    <t xml:space="preserve">Nowy Zjazd </t>
  </si>
  <si>
    <t>00-301</t>
  </si>
  <si>
    <t>PL0000010030100000000000000004905</t>
  </si>
  <si>
    <t>4163544</t>
  </si>
  <si>
    <t>Budynek Biurowy</t>
  </si>
  <si>
    <t>Ksawerów</t>
  </si>
  <si>
    <t>02-656</t>
  </si>
  <si>
    <t>PL0000010265600000000000001031022</t>
  </si>
  <si>
    <t>3240242</t>
  </si>
  <si>
    <t>30</t>
  </si>
  <si>
    <t>Rzymowskiego</t>
  </si>
  <si>
    <t>02-697</t>
  </si>
  <si>
    <t>PL0000010269700000000000000003925</t>
  </si>
  <si>
    <t>TL-RPOŻ</t>
  </si>
  <si>
    <t>Nowy Zjazd</t>
  </si>
  <si>
    <t>PL0000010030100000000000002283320</t>
  </si>
  <si>
    <t>96849871</t>
  </si>
  <si>
    <t>Budynek Garażowy</t>
  </si>
  <si>
    <t>Kopernika</t>
  </si>
  <si>
    <t>08-200</t>
  </si>
  <si>
    <t>Łosice</t>
  </si>
  <si>
    <t>PL_LUBD_1410000289_03</t>
  </si>
  <si>
    <t>00123526</t>
  </si>
  <si>
    <t>PGE Dystrybucja O/ Lublin</t>
  </si>
  <si>
    <t>Biuro</t>
  </si>
  <si>
    <t>PL_LUBD_1410000290_04</t>
  </si>
  <si>
    <t>56365095</t>
  </si>
  <si>
    <t>Repkowska</t>
  </si>
  <si>
    <t>49</t>
  </si>
  <si>
    <t>08-300</t>
  </si>
  <si>
    <t>Sokołów Podlaski</t>
  </si>
  <si>
    <t>PL_ZEWD_1429001125_09</t>
  </si>
  <si>
    <t>56280443</t>
  </si>
  <si>
    <t>Pomieszczenie Biurowe</t>
  </si>
  <si>
    <t>PL_ZEWD_1429001124_07</t>
  </si>
  <si>
    <t>04101090</t>
  </si>
  <si>
    <t>C22a</t>
  </si>
  <si>
    <t>Jana Pawła II</t>
  </si>
  <si>
    <t>08-400</t>
  </si>
  <si>
    <t>Garwolin</t>
  </si>
  <si>
    <t>PL_ZEWD_1403000702_06</t>
  </si>
  <si>
    <t>94353079</t>
  </si>
  <si>
    <t>Podlaska</t>
  </si>
  <si>
    <t>07-100</t>
  </si>
  <si>
    <t>Węgrów</t>
  </si>
  <si>
    <t>PL_ZEWD_1433001026_02</t>
  </si>
  <si>
    <t>93171758</t>
  </si>
  <si>
    <t>Niechodzka</t>
  </si>
  <si>
    <t>2a</t>
  </si>
  <si>
    <t>590243872015801069</t>
  </si>
  <si>
    <t>72373108</t>
  </si>
  <si>
    <t>Powstańców Warszawskich</t>
  </si>
  <si>
    <t>590243872015327477</t>
  </si>
  <si>
    <t>11587858</t>
  </si>
  <si>
    <t>Z. Morawskiej</t>
  </si>
  <si>
    <t>32a</t>
  </si>
  <si>
    <t>06-500</t>
  </si>
  <si>
    <t>Mława</t>
  </si>
  <si>
    <t>590243876030381872</t>
  </si>
  <si>
    <t>11558473</t>
  </si>
  <si>
    <t>Zajazd</t>
  </si>
  <si>
    <t>590243877031200698</t>
  </si>
  <si>
    <t>97466764</t>
  </si>
  <si>
    <t>2,2</t>
  </si>
  <si>
    <t>06-100</t>
  </si>
  <si>
    <t>Pułtusk</t>
  </si>
  <si>
    <t>30035386</t>
  </si>
  <si>
    <t>21</t>
  </si>
  <si>
    <t xml:space="preserve">Poznańska </t>
  </si>
  <si>
    <t>19</t>
  </si>
  <si>
    <t>07-410</t>
  </si>
  <si>
    <t>Ostrołęka</t>
  </si>
  <si>
    <t>PL_ZEWD_1461001099_02</t>
  </si>
  <si>
    <t>90096172</t>
  </si>
  <si>
    <t>Sielska</t>
  </si>
  <si>
    <t>07-300</t>
  </si>
  <si>
    <t>Ostrów Mazowiecka</t>
  </si>
  <si>
    <t>PL_ZEWD_1416001161_02</t>
  </si>
  <si>
    <t>97760102</t>
  </si>
  <si>
    <t>PL_ZEWD_1416001160_00</t>
  </si>
  <si>
    <t>97760088</t>
  </si>
  <si>
    <t>PL_ZEWD_1416001162_04</t>
  </si>
  <si>
    <t>PL_ZEWD_1416001159_09</t>
  </si>
  <si>
    <t>bud. biurowy</t>
  </si>
  <si>
    <t xml:space="preserve">Mazowiecka </t>
  </si>
  <si>
    <t>06-200</t>
  </si>
  <si>
    <t>Maków Mazowiecki</t>
  </si>
  <si>
    <t>PL_ZEWD_1411000954_06</t>
  </si>
  <si>
    <t>90183210</t>
  </si>
  <si>
    <t>Św. Stanisława Kostki</t>
  </si>
  <si>
    <t>06-300</t>
  </si>
  <si>
    <t>Przasnysz</t>
  </si>
  <si>
    <t>PL_ZEWD_1422001101_05</t>
  </si>
  <si>
    <t>94804754</t>
  </si>
  <si>
    <t>Serocka</t>
  </si>
  <si>
    <t>34</t>
  </si>
  <si>
    <t>PL_ZEWD_1435000887_03</t>
  </si>
  <si>
    <t>83224340</t>
  </si>
  <si>
    <t>PL_ZEWD_1435000885_09</t>
  </si>
  <si>
    <t>00149722</t>
  </si>
  <si>
    <t>PL_ZEWD_1435000886_01</t>
  </si>
  <si>
    <t>97581719</t>
  </si>
  <si>
    <t>Lokal Biurowy</t>
  </si>
  <si>
    <t>Sikorskiego</t>
  </si>
  <si>
    <t>26-700</t>
  </si>
  <si>
    <t>Zwoleń</t>
  </si>
  <si>
    <t>PL_ZEOD_1436100147_08</t>
  </si>
  <si>
    <t>97442025</t>
  </si>
  <si>
    <t>Al. Jana Pawła II</t>
  </si>
  <si>
    <t>26-400</t>
  </si>
  <si>
    <t>Przysucha</t>
  </si>
  <si>
    <t>PL_ZEOD_1423100021_55</t>
  </si>
  <si>
    <t>95997686</t>
  </si>
  <si>
    <t xml:space="preserve">Wernera </t>
  </si>
  <si>
    <t>8a</t>
  </si>
  <si>
    <t>PL_ZEOD_1463000096_37</t>
  </si>
  <si>
    <t>95759291</t>
  </si>
  <si>
    <t>28</t>
  </si>
  <si>
    <t>Kochanowskiego</t>
  </si>
  <si>
    <t>27</t>
  </si>
  <si>
    <t>26-900</t>
  </si>
  <si>
    <t>Kozienice</t>
  </si>
  <si>
    <t>PL_ZEOD_1407100076_20</t>
  </si>
  <si>
    <t>97547049</t>
  </si>
  <si>
    <t>Garaż</t>
  </si>
  <si>
    <t>Sukienna</t>
  </si>
  <si>
    <t>05-100</t>
  </si>
  <si>
    <t>Nowy Dwór Mazowiecki</t>
  </si>
  <si>
    <t>PL_ZEWD_1414000955_00</t>
  </si>
  <si>
    <t>00244514</t>
  </si>
  <si>
    <t>PL_ZEWD_1414000954_08</t>
  </si>
  <si>
    <t>01574494</t>
  </si>
  <si>
    <t>Kościuszki</t>
  </si>
  <si>
    <t>05-500</t>
  </si>
  <si>
    <t>Piaseczno</t>
  </si>
  <si>
    <t>PL_ZEWD_1418002363_07</t>
  </si>
  <si>
    <t>94719094</t>
  </si>
  <si>
    <t>Traugutta</t>
  </si>
  <si>
    <t>4a</t>
  </si>
  <si>
    <t>05-825</t>
  </si>
  <si>
    <t>Grodzisk Mazowiecki</t>
  </si>
  <si>
    <t>PL_ZEWD_1405000698_09</t>
  </si>
  <si>
    <t>00102838</t>
  </si>
  <si>
    <t xml:space="preserve">1 Maja </t>
  </si>
  <si>
    <t>7c</t>
  </si>
  <si>
    <t>09-402</t>
  </si>
  <si>
    <t>590243871016313878</t>
  </si>
  <si>
    <t>00086643</t>
  </si>
  <si>
    <t>Ziejkowa</t>
  </si>
  <si>
    <t>09-500</t>
  </si>
  <si>
    <t>Gostynin</t>
  </si>
  <si>
    <t>590243874018562428</t>
  </si>
  <si>
    <t>10936883</t>
  </si>
  <si>
    <t>A. Fredry</t>
  </si>
  <si>
    <t>09-200</t>
  </si>
  <si>
    <t>Sierpc</t>
  </si>
  <si>
    <t>590243875031821646</t>
  </si>
  <si>
    <t>30259249</t>
  </si>
  <si>
    <t>20</t>
  </si>
  <si>
    <t>Piłsudskiego</t>
  </si>
  <si>
    <t>69</t>
  </si>
  <si>
    <t>96-500</t>
  </si>
  <si>
    <t>Sochaczew</t>
  </si>
  <si>
    <t>PLZELD040039090148</t>
  </si>
  <si>
    <t>91218441</t>
  </si>
  <si>
    <t>Magazyn przeciwpowodziowy</t>
  </si>
  <si>
    <t xml:space="preserve">Kamion Nowy </t>
  </si>
  <si>
    <t>45</t>
  </si>
  <si>
    <t>96-512</t>
  </si>
  <si>
    <t>Młodzieszyn</t>
  </si>
  <si>
    <t>PLZELD040824670136</t>
  </si>
  <si>
    <t>56216592</t>
  </si>
  <si>
    <t>Wodomistrzówka</t>
  </si>
  <si>
    <t>PLZELD040039080147</t>
  </si>
  <si>
    <t>90690567</t>
  </si>
  <si>
    <t>Os. Zalesie</t>
  </si>
  <si>
    <t>590243874018778584</t>
  </si>
  <si>
    <t>95946177</t>
  </si>
  <si>
    <t>96,5</t>
  </si>
  <si>
    <t>Jagiellońska</t>
  </si>
  <si>
    <t>26</t>
  </si>
  <si>
    <t>03-719</t>
  </si>
  <si>
    <t>PL0000010371900000000000000000484</t>
  </si>
  <si>
    <t>1352277</t>
  </si>
  <si>
    <t>PL0000010371900000000000000000485</t>
  </si>
  <si>
    <t>1352366</t>
  </si>
  <si>
    <t>PL0000010371900000000000000000486</t>
  </si>
  <si>
    <t>1352359</t>
  </si>
  <si>
    <t>PL0000010371900000000000000000487</t>
  </si>
  <si>
    <t>1352357</t>
  </si>
  <si>
    <t>PL0000010371900000000000000000488</t>
  </si>
  <si>
    <t>1352358</t>
  </si>
  <si>
    <t xml:space="preserve">Piłsudskiego </t>
  </si>
  <si>
    <t>38</t>
  </si>
  <si>
    <t>PL_ZEWD_1461005796_00</t>
  </si>
  <si>
    <t>56214965</t>
  </si>
  <si>
    <t>PL_ZEWD_1461005795_08</t>
  </si>
  <si>
    <t>56214963</t>
  </si>
  <si>
    <t>PL_ZEWD_1461005797_02</t>
  </si>
  <si>
    <t>93508687</t>
  </si>
  <si>
    <t>PL_ZEWD_1461005794_06</t>
  </si>
  <si>
    <t>70853594</t>
  </si>
  <si>
    <t>PL_ZEWD_1461005793_04</t>
  </si>
  <si>
    <t>70906546</t>
  </si>
  <si>
    <t>PL_ZEWD_1461005792_02</t>
  </si>
  <si>
    <t>70917890</t>
  </si>
  <si>
    <t>PL_ZEWD_1461005768_07</t>
  </si>
  <si>
    <t>03507182</t>
  </si>
  <si>
    <t>PL_ZEWD_1461005791_00</t>
  </si>
  <si>
    <t>70904486</t>
  </si>
  <si>
    <t>PL_ZEWD_1461005790_08</t>
  </si>
  <si>
    <t>70906159</t>
  </si>
  <si>
    <t>Szpitalik Teklin</t>
  </si>
  <si>
    <t xml:space="preserve">Żeromskiego </t>
  </si>
  <si>
    <t xml:space="preserve">05-400 </t>
  </si>
  <si>
    <t>Otwock</t>
  </si>
  <si>
    <t>PL_ZEWD_1417000909_05</t>
  </si>
  <si>
    <t>00907835</t>
  </si>
  <si>
    <t xml:space="preserve">Mokra </t>
  </si>
  <si>
    <t xml:space="preserve">26-600 </t>
  </si>
  <si>
    <t>PL_ZEOD_1463195383_38</t>
  </si>
  <si>
    <t>56341944</t>
  </si>
  <si>
    <t>budynek administracyjny</t>
  </si>
  <si>
    <t>Sanatoryjna</t>
  </si>
  <si>
    <t>05-806</t>
  </si>
  <si>
    <t>Komorów</t>
  </si>
  <si>
    <t>PL_ZEWD_1421009651_02</t>
  </si>
  <si>
    <t>04144085</t>
  </si>
  <si>
    <t>40</t>
  </si>
  <si>
    <t>bud. mieszk.-usługowy</t>
  </si>
  <si>
    <t>54</t>
  </si>
  <si>
    <t>PL_ZEWD_1461002785_08</t>
  </si>
  <si>
    <t>56189645</t>
  </si>
  <si>
    <t>UK</t>
  </si>
  <si>
    <t>"Koleje Mazowieckie - KM" Sp. z o.o.</t>
  </si>
  <si>
    <t>Koleje Mazowieckie KM Sp. z o.o.</t>
  </si>
  <si>
    <t>kasa biletowa Mińsk Mazowiecki</t>
  </si>
  <si>
    <t>pl. Dworcowy</t>
  </si>
  <si>
    <t xml:space="preserve">05-300 </t>
  </si>
  <si>
    <t>Mińsk Mazowiecki</t>
  </si>
  <si>
    <t>PL_PKPE_1412000165_07</t>
  </si>
  <si>
    <t>55200871</t>
  </si>
  <si>
    <t>kasa biletowa W-wa Ochota</t>
  </si>
  <si>
    <t>Al. Jerozolimskie</t>
  </si>
  <si>
    <t> 58</t>
  </si>
  <si>
    <t>00-375</t>
  </si>
  <si>
    <t>PL_PKPE_1465000903_00</t>
  </si>
  <si>
    <t>56113842</t>
  </si>
  <si>
    <t>kasa biletowa W-wa Śródmieście</t>
  </si>
  <si>
    <t xml:space="preserve">Al. Jerozolimskie </t>
  </si>
  <si>
    <t>00-024</t>
  </si>
  <si>
    <t>PL_PKPE_1465000908_00</t>
  </si>
  <si>
    <t>56113168</t>
  </si>
  <si>
    <t>PL_PKPE_1465000905_04</t>
  </si>
  <si>
    <t>55200604</t>
  </si>
  <si>
    <t>PL_PKPE_1465000906_06</t>
  </si>
  <si>
    <t>56113187</t>
  </si>
  <si>
    <t>PL_PKPE_1465000909_02</t>
  </si>
  <si>
    <t>55200602</t>
  </si>
  <si>
    <t>PL_PKPE_1465000907_08</t>
  </si>
  <si>
    <t>55200605</t>
  </si>
  <si>
    <t>PL_PKPE_1465000904_02</t>
  </si>
  <si>
    <t>56113207</t>
  </si>
  <si>
    <t>kasa biletowa W-wa Powiśle</t>
  </si>
  <si>
    <t>ul. Smolna</t>
  </si>
  <si>
    <t>PL_PKPE_1465003144_05</t>
  </si>
  <si>
    <t>55200576</t>
  </si>
  <si>
    <t>posterunek rewidentów OCH1 Ochota</t>
  </si>
  <si>
    <t xml:space="preserve">ul. Berestecka </t>
  </si>
  <si>
    <t>02-338</t>
  </si>
  <si>
    <t>PL_PKPE_1465003954_08</t>
  </si>
  <si>
    <t>55202490</t>
  </si>
  <si>
    <t>posterunek rewidentów OCH 11 Ochota</t>
  </si>
  <si>
    <t>PL_PKPE_1465003042_03</t>
  </si>
  <si>
    <t>55202449</t>
  </si>
  <si>
    <t>budynek rewidentów W-wa  Berestecka</t>
  </si>
  <si>
    <t>PL_PKPE_1465001612_00</t>
  </si>
  <si>
    <t>55202465</t>
  </si>
  <si>
    <t>magazyn paliw Warszawa Berestecka</t>
  </si>
  <si>
    <t>PL_PKPE_1465002110_03</t>
  </si>
  <si>
    <t>55202498</t>
  </si>
  <si>
    <t>hydrofornia Warszawa Berestecka</t>
  </si>
  <si>
    <t>55202447</t>
  </si>
  <si>
    <t>pom. warsztat.- mag. Berestecka</t>
  </si>
  <si>
    <t>PL_PKPE_1465002111_05</t>
  </si>
  <si>
    <t>56115537</t>
  </si>
  <si>
    <t>EOR w rejonie GR 26 Warszawa</t>
  </si>
  <si>
    <t>ul. Chłopickiego</t>
  </si>
  <si>
    <t>04-275</t>
  </si>
  <si>
    <t>PL_PKPE_1465002113_09</t>
  </si>
  <si>
    <t>56113988</t>
  </si>
  <si>
    <t>EOR w rejonie GR 23 Warszawa</t>
  </si>
  <si>
    <t>PL_PKPE_1465002375_03</t>
  </si>
  <si>
    <t>posterunek GR 26 Grochów</t>
  </si>
  <si>
    <t>PL_PKPE_1465006274_01</t>
  </si>
  <si>
    <t>56023293</t>
  </si>
  <si>
    <t>budynek SHP Grochów</t>
  </si>
  <si>
    <t>PL_PKPE_1465006275_03</t>
  </si>
  <si>
    <t>56023307</t>
  </si>
  <si>
    <t>tory postojowe czyszczenie wagonów Nasielsk</t>
  </si>
  <si>
    <t>Ul. Srebrna </t>
  </si>
  <si>
    <t>1 </t>
  </si>
  <si>
    <t>05-191</t>
  </si>
  <si>
    <t>Nasielsk</t>
  </si>
  <si>
    <t>PL_PKPE_1414000308_03</t>
  </si>
  <si>
    <t>55200950</t>
  </si>
  <si>
    <t>kasa biletowa zasilanie 1 Grodzisk Mazowiecki</t>
  </si>
  <si>
    <t>ul. 1 Maja</t>
  </si>
  <si>
    <t>PL_PKPE_1405000207_04</t>
  </si>
  <si>
    <t>44970568</t>
  </si>
  <si>
    <t>kasa biletowa zasilanie 2 Grodzisk Mazowiecki</t>
  </si>
  <si>
    <t>PL_PKPE_1405000214_07</t>
  </si>
  <si>
    <t>56112749</t>
  </si>
  <si>
    <t>kasa biletowa Sochaczew</t>
  </si>
  <si>
    <t>ul. Sienkiewicza</t>
  </si>
  <si>
    <t>PL_PKPE_1428000178_09</t>
  </si>
  <si>
    <t>56114191</t>
  </si>
  <si>
    <t>kasa biletowa Tłuszcz</t>
  </si>
  <si>
    <t>05-240</t>
  </si>
  <si>
    <t>Tłuszcz</t>
  </si>
  <si>
    <t>PL_PKPE_1434000077_06</t>
  </si>
  <si>
    <t>55200869</t>
  </si>
  <si>
    <t>oświetlenie piwnic Tłuszcz-archiwum</t>
  </si>
  <si>
    <t>PL_PKPE_1434000319_00</t>
  </si>
  <si>
    <t>obw. komput. w kasach biletowych Otwock</t>
  </si>
  <si>
    <t>05-400</t>
  </si>
  <si>
    <t>PL_PKPE_1417000026_05</t>
  </si>
  <si>
    <t>55200915</t>
  </si>
  <si>
    <t>kasa biletowa Otwock</t>
  </si>
  <si>
    <t>PL_PKPE_14 17000068_05</t>
  </si>
  <si>
    <t>55200876</t>
  </si>
  <si>
    <t>kasy biletowe pom. Socjalne W-wa Wileńska</t>
  </si>
  <si>
    <t>ul. Wileńska</t>
  </si>
  <si>
    <t>00-204</t>
  </si>
  <si>
    <t>PL_PKPE_1465001024_05</t>
  </si>
  <si>
    <t>56377110</t>
  </si>
  <si>
    <t>pomieszczenie biurowe II piętro Tłuszcz</t>
  </si>
  <si>
    <t>PL_PKPE_1434000078_08</t>
  </si>
  <si>
    <t>55200975</t>
  </si>
  <si>
    <t>kasa biletowa Żyrardów</t>
  </si>
  <si>
    <t>Pl. Piłsudskiego</t>
  </si>
  <si>
    <t>96-300</t>
  </si>
  <si>
    <t>Żyrardów</t>
  </si>
  <si>
    <t>PL_PKPE_1438000090_06</t>
  </si>
  <si>
    <t>552000489</t>
  </si>
  <si>
    <t>parking Błonie</t>
  </si>
  <si>
    <t>ul. Kolejowa</t>
  </si>
  <si>
    <t>05-870</t>
  </si>
  <si>
    <t>Błonie</t>
  </si>
  <si>
    <t>PL_PKPE_1432000191_02</t>
  </si>
  <si>
    <t>44972272</t>
  </si>
  <si>
    <t>parking Mińsk Mazowiecki</t>
  </si>
  <si>
    <t>PL_PKPE_1412000678_02</t>
  </si>
  <si>
    <t>56114025</t>
  </si>
  <si>
    <t>ośw. zewnętrzne st. postojowa Ochota</t>
  </si>
  <si>
    <t>PL_PKPE_1465001613_02</t>
  </si>
  <si>
    <t>55202492</t>
  </si>
  <si>
    <t>PL_PKPE_1465002109_02</t>
  </si>
  <si>
    <t>55202491</t>
  </si>
  <si>
    <t>kotłownia Warszawa Berestecka</t>
  </si>
  <si>
    <t>PL_PKPE_1465001533_02</t>
  </si>
  <si>
    <t>55202495</t>
  </si>
  <si>
    <t>parking Żyrardów</t>
  </si>
  <si>
    <t>PL_PKPE_1438000133_06</t>
  </si>
  <si>
    <t>parking Ożarów Mazowiecki</t>
  </si>
  <si>
    <t>05-850</t>
  </si>
  <si>
    <t>Ożarów Mazowiecki</t>
  </si>
  <si>
    <t>PL_PKPE_1432000129_05</t>
  </si>
  <si>
    <t>parking Teresin</t>
  </si>
  <si>
    <t>ul. Towarowa</t>
  </si>
  <si>
    <t>96-515</t>
  </si>
  <si>
    <t>Teresin</t>
  </si>
  <si>
    <t>PL_PKPE_1428000251_05</t>
  </si>
  <si>
    <t>5602120</t>
  </si>
  <si>
    <t>hala napraw Tłuszcz</t>
  </si>
  <si>
    <t>ul. Pilińskiego</t>
  </si>
  <si>
    <t>PL_PKPE_1434000268_05</t>
  </si>
  <si>
    <t>PL_PKPE_1434000269_07</t>
  </si>
  <si>
    <t>1250821</t>
  </si>
  <si>
    <t>budynek administracyjny Lubelska 26 Warszawa</t>
  </si>
  <si>
    <t>ul. Lubelska</t>
  </si>
  <si>
    <t>03-802</t>
  </si>
  <si>
    <t>PL_PKPE_1465004398_01</t>
  </si>
  <si>
    <t>56436727</t>
  </si>
  <si>
    <t>hale EZT W-wa Olszynka Grochowska zas.1</t>
  </si>
  <si>
    <t>PL_PKPE_1465003125_09</t>
  </si>
  <si>
    <t>hale EZT W-wa Olszynka Grochowska zas.2</t>
  </si>
  <si>
    <t>PL_PKPE_1465003126_01</t>
  </si>
  <si>
    <t>oświetlenie terenu LOK Sochaczew</t>
  </si>
  <si>
    <t>ul. Osiedle Kolejowe</t>
  </si>
  <si>
    <t>PL_PKPE_1428000151_07</t>
  </si>
  <si>
    <t>hala nr 1 Warszawa Berestecka</t>
  </si>
  <si>
    <t>PL_PKPE_1465001531_08</t>
  </si>
  <si>
    <t>C22b</t>
  </si>
  <si>
    <t>oświetlenie torów Siedlce</t>
  </si>
  <si>
    <t>PL_PKPE_1464000454_03</t>
  </si>
  <si>
    <t>44971917</t>
  </si>
  <si>
    <t>kontener park wag. osobowych Siedlce</t>
  </si>
  <si>
    <t>PL_PKPE_1464000215_03</t>
  </si>
  <si>
    <t>87014392</t>
  </si>
  <si>
    <t>kasa biletowa Pilawa</t>
  </si>
  <si>
    <t>ul. Dworcowa</t>
  </si>
  <si>
    <t>2 </t>
  </si>
  <si>
    <t>08-440</t>
  </si>
  <si>
    <t>Pilawa</t>
  </si>
  <si>
    <t>PL_PKPE_1403000107_08</t>
  </si>
  <si>
    <t>56045336</t>
  </si>
  <si>
    <t>kasa biletowa Małkinia</t>
  </si>
  <si>
    <t>ul. 1-go Maja</t>
  </si>
  <si>
    <t>07-320</t>
  </si>
  <si>
    <t>Małkinia</t>
  </si>
  <si>
    <t>PL_PKPE_1416000110_08</t>
  </si>
  <si>
    <t>44972759</t>
  </si>
  <si>
    <t>gniazda do szynobusów Ostrołęka - 10 kW</t>
  </si>
  <si>
    <t>PL_PKPE_1461000044_00</t>
  </si>
  <si>
    <t>5611167</t>
  </si>
  <si>
    <t>gniazda do szynobusów Ostrołęka - 4 kW</t>
  </si>
  <si>
    <t>PL_PKPE_1461000052_05</t>
  </si>
  <si>
    <t>56111708</t>
  </si>
  <si>
    <t>gniazda do szynobusów Czeremcha 5kW</t>
  </si>
  <si>
    <t>17-240</t>
  </si>
  <si>
    <t>Czeremcha</t>
  </si>
  <si>
    <t>PL_PKPE_2005000207_04</t>
  </si>
  <si>
    <t>87016144</t>
  </si>
  <si>
    <t>parking Celestynów</t>
  </si>
  <si>
    <t>05-430</t>
  </si>
  <si>
    <t>Celestynów</t>
  </si>
  <si>
    <t>PL_PKPE_1417000172_00</t>
  </si>
  <si>
    <t>44971914</t>
  </si>
  <si>
    <t>parking Siedlce</t>
  </si>
  <si>
    <t>pl. Zdanowskiego</t>
  </si>
  <si>
    <t>PL_PKPE_1464000388_00</t>
  </si>
  <si>
    <t>44971822</t>
  </si>
  <si>
    <t>Radom peron 1-rewidenci</t>
  </si>
  <si>
    <t>ul. Beliny Prażmowskiego</t>
  </si>
  <si>
    <t>PL_PKPE_1463000063_04</t>
  </si>
  <si>
    <t>44972833</t>
  </si>
  <si>
    <t>Pomieszczenie socjalno-magazynowe-Radom</t>
  </si>
  <si>
    <t>PL_PKPE_1463000091_07</t>
  </si>
  <si>
    <t>56374082</t>
  </si>
  <si>
    <t>parking Radom</t>
  </si>
  <si>
    <t>PL_PKPE_1463000098_01</t>
  </si>
  <si>
    <t>56050305</t>
  </si>
  <si>
    <t>pokój oczekiwań dr. konduktorskich Dęblin</t>
  </si>
  <si>
    <t>08-520</t>
  </si>
  <si>
    <t>Dęblin</t>
  </si>
  <si>
    <t>PL_PKPE_6160000052_02</t>
  </si>
  <si>
    <t>87002395</t>
  </si>
  <si>
    <t>parking Brwinów</t>
  </si>
  <si>
    <t>ul. Grodziska</t>
  </si>
  <si>
    <t>DZ 1/1</t>
  </si>
  <si>
    <t>05-840</t>
  </si>
  <si>
    <t>Brwinów</t>
  </si>
  <si>
    <t>przetwornica 3 kV DC Grochów</t>
  </si>
  <si>
    <t>PL_PKPE_1465006066_00</t>
  </si>
  <si>
    <t>1250827</t>
  </si>
  <si>
    <t>Kasa biletowa Warszawa Gdańska</t>
  </si>
  <si>
    <t>Ul. Słomińskiego</t>
  </si>
  <si>
    <t>02-337</t>
  </si>
  <si>
    <t>PL_PKPE_1465007991_06</t>
  </si>
  <si>
    <t>87016004</t>
  </si>
  <si>
    <t>590243872015768614</t>
  </si>
  <si>
    <t>04123089</t>
  </si>
  <si>
    <t>3314803</t>
  </si>
  <si>
    <t>32289033</t>
  </si>
  <si>
    <t>32289026</t>
  </si>
  <si>
    <t>3123346</t>
  </si>
  <si>
    <t>3123408</t>
  </si>
  <si>
    <t>590243875031899928</t>
  </si>
  <si>
    <t>96464529</t>
  </si>
  <si>
    <t>590243875031822100</t>
  </si>
  <si>
    <t>590243875031950117</t>
  </si>
  <si>
    <t>55137190</t>
  </si>
  <si>
    <t>590243875031779473</t>
  </si>
  <si>
    <t>30077109</t>
  </si>
  <si>
    <t>590243875031882241</t>
  </si>
  <si>
    <t>30077860</t>
  </si>
  <si>
    <t>590243875032055248</t>
  </si>
  <si>
    <t>30077742</t>
  </si>
  <si>
    <t>590243875031788840</t>
  </si>
  <si>
    <t>11534785</t>
  </si>
  <si>
    <t>590243875032044822</t>
  </si>
  <si>
    <t>30071757</t>
  </si>
  <si>
    <t>590243875031957703</t>
  </si>
  <si>
    <t>30033046</t>
  </si>
  <si>
    <t>590243875031826368</t>
  </si>
  <si>
    <t>30050144</t>
  </si>
  <si>
    <t>590243875031769535</t>
  </si>
  <si>
    <t>11560623</t>
  </si>
  <si>
    <t>590243875031786709</t>
  </si>
  <si>
    <t>30077640</t>
  </si>
  <si>
    <t>590243875031981746</t>
  </si>
  <si>
    <t>83874711</t>
  </si>
  <si>
    <t>590243875031934872</t>
  </si>
  <si>
    <t>30064353</t>
  </si>
  <si>
    <t>590243875031913976</t>
  </si>
  <si>
    <t>30217918</t>
  </si>
  <si>
    <t>590243875031961366</t>
  </si>
  <si>
    <t>30217920</t>
  </si>
  <si>
    <t>590243875031732324</t>
  </si>
  <si>
    <t>56192878</t>
  </si>
  <si>
    <t>590243875032031051</t>
  </si>
  <si>
    <t>30064523</t>
  </si>
  <si>
    <t>590243875031973598</t>
  </si>
  <si>
    <t>11060075</t>
  </si>
  <si>
    <t>590243875031858772</t>
  </si>
  <si>
    <t>11060083</t>
  </si>
  <si>
    <t>590243875031945939</t>
  </si>
  <si>
    <t>11060077</t>
  </si>
  <si>
    <t>590243875031739903</t>
  </si>
  <si>
    <t>11544587</t>
  </si>
  <si>
    <t>590243875032032768</t>
  </si>
  <si>
    <t>30064339</t>
  </si>
  <si>
    <t>590243875032004130</t>
  </si>
  <si>
    <t>94041990</t>
  </si>
  <si>
    <t>590243875031657672</t>
  </si>
  <si>
    <t>94671509</t>
  </si>
  <si>
    <t>590243875031780592</t>
  </si>
  <si>
    <t>11544605</t>
  </si>
  <si>
    <t>590243875031902284</t>
  </si>
  <si>
    <t>11544608</t>
  </si>
  <si>
    <t>590243875031898839</t>
  </si>
  <si>
    <t>30096518</t>
  </si>
  <si>
    <t>590243875031642531</t>
  </si>
  <si>
    <t>590243875031827419</t>
  </si>
  <si>
    <t>95918078</t>
  </si>
  <si>
    <t>590243875031681332</t>
  </si>
  <si>
    <t>96557749</t>
  </si>
  <si>
    <t>590243875031857782</t>
  </si>
  <si>
    <t>97497505</t>
  </si>
  <si>
    <t>590243875031746802</t>
  </si>
  <si>
    <t>97596433</t>
  </si>
  <si>
    <t>590243875031756443</t>
  </si>
  <si>
    <t>590243875031988547</t>
  </si>
  <si>
    <t>30064285</t>
  </si>
  <si>
    <t>590243875032060914</t>
  </si>
  <si>
    <t>30064326</t>
  </si>
  <si>
    <t>Mochowo - Parcele, ul. Długa</t>
  </si>
  <si>
    <t>590243875040013315</t>
  </si>
  <si>
    <t>590243875031964459</t>
  </si>
  <si>
    <t>11553919</t>
  </si>
  <si>
    <t>Stacja Uzdatniania Wody w Mochowie</t>
  </si>
  <si>
    <t>590243875042268560</t>
  </si>
  <si>
    <t>311729</t>
  </si>
  <si>
    <t>ul. Ogrodowa</t>
  </si>
  <si>
    <t xml:space="preserve">ul. Biskupa Czesława Kaczmarka </t>
  </si>
  <si>
    <t xml:space="preserve">Mochowo - Parcele, ul. Strażacka </t>
  </si>
  <si>
    <t>Zespół Szkolno-Przedszkolny w Kampinosie</t>
  </si>
  <si>
    <t>Szkoła</t>
  </si>
  <si>
    <t xml:space="preserve"> Szkolna</t>
  </si>
  <si>
    <t xml:space="preserve"> PL_ZEWD_1432003075_05</t>
  </si>
  <si>
    <t xml:space="preserve"> PL_ZEWD_1432003076_07</t>
  </si>
  <si>
    <t xml:space="preserve"> PL_ZEWD_1432003074_03</t>
  </si>
  <si>
    <t>00782549</t>
  </si>
  <si>
    <t>Kampinos A</t>
  </si>
  <si>
    <t>Chopina</t>
  </si>
  <si>
    <t>70936326</t>
  </si>
  <si>
    <t>27699343</t>
  </si>
  <si>
    <t>25362761</t>
  </si>
  <si>
    <t>83331187</t>
  </si>
  <si>
    <t>2918481</t>
  </si>
  <si>
    <t>2970492</t>
  </si>
  <si>
    <t>19541974</t>
  </si>
  <si>
    <t>27545310</t>
  </si>
  <si>
    <t>27698765</t>
  </si>
  <si>
    <t>27561208</t>
  </si>
  <si>
    <t>27791249</t>
  </si>
  <si>
    <t>27723933</t>
  </si>
  <si>
    <t>27634294</t>
  </si>
  <si>
    <t>20403130</t>
  </si>
  <si>
    <t>27633713</t>
  </si>
  <si>
    <t>27744422</t>
  </si>
  <si>
    <t>27791348</t>
  </si>
  <si>
    <t>83697976</t>
  </si>
  <si>
    <t>21665591</t>
  </si>
  <si>
    <t>27720879</t>
  </si>
  <si>
    <t>27633804</t>
  </si>
  <si>
    <t>2969901</t>
  </si>
  <si>
    <t>2970013</t>
  </si>
  <si>
    <t>2970010</t>
  </si>
  <si>
    <t>27560625</t>
  </si>
  <si>
    <t>27650299</t>
  </si>
  <si>
    <t>27796468</t>
  </si>
  <si>
    <t>27509236</t>
  </si>
  <si>
    <t>27634465</t>
  </si>
  <si>
    <t>27791144</t>
  </si>
  <si>
    <t>27544306</t>
  </si>
  <si>
    <t>25286345</t>
  </si>
  <si>
    <t>23601097</t>
  </si>
  <si>
    <t>12015667</t>
  </si>
  <si>
    <t>26590362</t>
  </si>
  <si>
    <t>24858014</t>
  </si>
  <si>
    <t>83991691</t>
  </si>
  <si>
    <t>83991685</t>
  </si>
  <si>
    <t>95797651</t>
  </si>
  <si>
    <t xml:space="preserve"> PL_ZEWD_1432000553_02</t>
  </si>
  <si>
    <t>9888887</t>
  </si>
  <si>
    <t>Przepompownia</t>
  </si>
  <si>
    <t>Aleksandrów</t>
  </si>
  <si>
    <t>ul. Izabelińska</t>
  </si>
  <si>
    <t>15 dz.225/2</t>
  </si>
  <si>
    <t>05-126</t>
  </si>
  <si>
    <t>PL_ZEWD_1408003887_07</t>
  </si>
  <si>
    <t>Alojzów</t>
  </si>
  <si>
    <t>dz. 372/1</t>
  </si>
  <si>
    <t>27-100</t>
  </si>
  <si>
    <t>PL_ZEOD_1425155040_44</t>
  </si>
  <si>
    <t>Amelin</t>
  </si>
  <si>
    <t>dz. 99/1</t>
  </si>
  <si>
    <t>06-212</t>
  </si>
  <si>
    <t>PL_ZEWD_1411001471_05</t>
  </si>
  <si>
    <t>11598987</t>
  </si>
  <si>
    <t>Bakuła</t>
  </si>
  <si>
    <t>dz.248</t>
  </si>
  <si>
    <t>06-320</t>
  </si>
  <si>
    <t>PL_ZEWD_1415001607_06</t>
  </si>
  <si>
    <t>90598822</t>
  </si>
  <si>
    <t>Białoskóry</t>
  </si>
  <si>
    <t>dz. 129/3</t>
  </si>
  <si>
    <t xml:space="preserve"> 590243875032062710</t>
  </si>
  <si>
    <t>Bielsk</t>
  </si>
  <si>
    <t>Topolowa Bielsk</t>
  </si>
  <si>
    <t>dz. 704</t>
  </si>
  <si>
    <t>09-230</t>
  </si>
  <si>
    <t xml:space="preserve"> 590243875031961274</t>
  </si>
  <si>
    <t>Bieniewice (Błonie)</t>
  </si>
  <si>
    <t>dz. 196/3</t>
  </si>
  <si>
    <t>PL_ZEWD_1432003103_06</t>
  </si>
  <si>
    <t>Blichowo</t>
  </si>
  <si>
    <t>dz. 37/1</t>
  </si>
  <si>
    <t>09-452</t>
  </si>
  <si>
    <t xml:space="preserve"> 590243875032062529</t>
  </si>
  <si>
    <t>Brody (Pomiechówek)</t>
  </si>
  <si>
    <t>ul. Nasielska</t>
  </si>
  <si>
    <t>3/dz.398</t>
  </si>
  <si>
    <t>Brody</t>
  </si>
  <si>
    <t>PL_ZEWD_0000000302_08</t>
  </si>
  <si>
    <t>90694025</t>
  </si>
  <si>
    <t>Brzezia</t>
  </si>
  <si>
    <t>dz. 2/2</t>
  </si>
  <si>
    <t>09-540</t>
  </si>
  <si>
    <t xml:space="preserve"> 590243874018664740</t>
  </si>
  <si>
    <t>Brzózka</t>
  </si>
  <si>
    <t>dz.624/1</t>
  </si>
  <si>
    <t>07-104</t>
  </si>
  <si>
    <t>PL_ZEWD_1433001650_05</t>
  </si>
  <si>
    <t>90597756</t>
  </si>
  <si>
    <t>Byszewo</t>
  </si>
  <si>
    <t>dz. 206</t>
  </si>
  <si>
    <t>06-425</t>
  </si>
  <si>
    <t xml:space="preserve"> 590243872015915568</t>
  </si>
  <si>
    <t>Cecylówka-Brzózka</t>
  </si>
  <si>
    <t>Cecylówka Brzózka</t>
  </si>
  <si>
    <t>dz. 323</t>
  </si>
  <si>
    <t>26-903</t>
  </si>
  <si>
    <t>Studzianki Pancerne</t>
  </si>
  <si>
    <t>PL_ZEOD_1407128156_78</t>
  </si>
  <si>
    <t>Ceranów</t>
  </si>
  <si>
    <t>dz. 1675</t>
  </si>
  <si>
    <t>08-322</t>
  </si>
  <si>
    <t>PL_ZEWD_1429001749_03</t>
  </si>
  <si>
    <t>90600554</t>
  </si>
  <si>
    <t>Charcibałda</t>
  </si>
  <si>
    <t>dz. 174</t>
  </si>
  <si>
    <t>07-430</t>
  </si>
  <si>
    <t>PL_ZEWD_1415001613_07</t>
  </si>
  <si>
    <t>90598888</t>
  </si>
  <si>
    <t>Chinów</t>
  </si>
  <si>
    <t>dz. 476/2</t>
  </si>
  <si>
    <t>PL_ZEOD_1407128150_66</t>
  </si>
  <si>
    <t>Cybulice Małe</t>
  </si>
  <si>
    <t>dz. 57</t>
  </si>
  <si>
    <t>05-152</t>
  </si>
  <si>
    <t>PL_ZEWD_1414001875_07</t>
  </si>
  <si>
    <t>90694110</t>
  </si>
  <si>
    <t>Cychrowska Wola</t>
  </si>
  <si>
    <t>dz. 58/2</t>
  </si>
  <si>
    <t>26-902</t>
  </si>
  <si>
    <t>PL_ZEOD_1407128155_76</t>
  </si>
  <si>
    <t>Dłutówka</t>
  </si>
  <si>
    <t>dz.160</t>
  </si>
  <si>
    <t>PL_ZEWD_1415001606_04</t>
  </si>
  <si>
    <t>90598983</t>
  </si>
  <si>
    <t>Domanice</t>
  </si>
  <si>
    <t>dz.1145</t>
  </si>
  <si>
    <t>08-113</t>
  </si>
  <si>
    <t>PL_ZEWD_1426001903_09</t>
  </si>
  <si>
    <t>90642863</t>
  </si>
  <si>
    <t>33</t>
  </si>
  <si>
    <t>Domaszew</t>
  </si>
  <si>
    <t>dz. 403</t>
  </si>
  <si>
    <t>08-480</t>
  </si>
  <si>
    <t>PL_ZEWD_1403001480_07</t>
  </si>
  <si>
    <t>Drążdżewo Nowe</t>
  </si>
  <si>
    <t>dz. 87</t>
  </si>
  <si>
    <t>06-323</t>
  </si>
  <si>
    <t>PL_ZEWD_1422001596_08</t>
  </si>
  <si>
    <t>Drobin</t>
  </si>
  <si>
    <t>Padlewskiego</t>
  </si>
  <si>
    <t>Drobin - 428/4</t>
  </si>
  <si>
    <t>09-210</t>
  </si>
  <si>
    <t xml:space="preserve"> 590243875031979910</t>
  </si>
  <si>
    <t>Duczki</t>
  </si>
  <si>
    <t>ul. Majdańska</t>
  </si>
  <si>
    <t>04-49/2</t>
  </si>
  <si>
    <t>05-200</t>
  </si>
  <si>
    <t>PL_ZEWD_1434006041_09</t>
  </si>
  <si>
    <t>90692444</t>
  </si>
  <si>
    <t>Duczymin</t>
  </si>
  <si>
    <t>dz. 129</t>
  </si>
  <si>
    <t>06-330</t>
  </si>
  <si>
    <t>PL_ZEWD_1422001597_00</t>
  </si>
  <si>
    <t>90555333</t>
  </si>
  <si>
    <t>Dziekanów Leśny</t>
  </si>
  <si>
    <t>PL_ZEWD_1432003101_02</t>
  </si>
  <si>
    <t>Dzierzgowo</t>
  </si>
  <si>
    <t>dz. 86/4</t>
  </si>
  <si>
    <t>06-520</t>
  </si>
  <si>
    <t xml:space="preserve"> 590243876031143653</t>
  </si>
  <si>
    <t>Garbatka Długa</t>
  </si>
  <si>
    <t>dz. 418</t>
  </si>
  <si>
    <t>26-930</t>
  </si>
  <si>
    <t>PL_ZEOD_1407128151_68</t>
  </si>
  <si>
    <t>Garbatka-Letnisko</t>
  </si>
  <si>
    <t>Garbatka-Letn.</t>
  </si>
  <si>
    <t>dz. 351</t>
  </si>
  <si>
    <t>72-004    26-930</t>
  </si>
  <si>
    <t xml:space="preserve">Garbatka-Letnisko   </t>
  </si>
  <si>
    <t>PL_ZEOD_1407128154_74</t>
  </si>
  <si>
    <t>Gawłowo</t>
  </si>
  <si>
    <t>dz. 168/5</t>
  </si>
  <si>
    <t>05-192</t>
  </si>
  <si>
    <t xml:space="preserve"> 590243877031608630</t>
  </si>
  <si>
    <t>Gąsiorowo</t>
  </si>
  <si>
    <t>dz. 175</t>
  </si>
  <si>
    <t>07-323</t>
  </si>
  <si>
    <t>PL_ZEBB_1416013902_04</t>
  </si>
  <si>
    <t>90500638</t>
  </si>
  <si>
    <t>Głodowo</t>
  </si>
  <si>
    <t>dz.200</t>
  </si>
  <si>
    <t>90588668</t>
  </si>
  <si>
    <t>Gostchorz</t>
  </si>
  <si>
    <t>dz.187/1</t>
  </si>
  <si>
    <t>08-112</t>
  </si>
  <si>
    <t>PL_ZEWD_1426001901_05</t>
  </si>
  <si>
    <t>90642884</t>
  </si>
  <si>
    <t>dz. 2016/5</t>
  </si>
  <si>
    <t xml:space="preserve"> 590243874018755851</t>
  </si>
  <si>
    <t>Gościmin Wielki</t>
  </si>
  <si>
    <t>dz. 221/1</t>
  </si>
  <si>
    <t>09-120</t>
  </si>
  <si>
    <t xml:space="preserve"> 590243877031609682</t>
  </si>
  <si>
    <t>Grądy</t>
  </si>
  <si>
    <t>dz.184</t>
  </si>
  <si>
    <t>07-311</t>
  </si>
  <si>
    <t xml:space="preserve">Grądy </t>
  </si>
  <si>
    <t>PL_ZEWD_1416001868_02</t>
  </si>
  <si>
    <t>90600483</t>
  </si>
  <si>
    <t>Grądy Szlacheckie</t>
  </si>
  <si>
    <t>dz. 475/3</t>
  </si>
  <si>
    <t>07-211</t>
  </si>
  <si>
    <t>PL_ZEWD_1435001583_08</t>
  </si>
  <si>
    <t>Grygrów</t>
  </si>
  <si>
    <t>dz. 149</t>
  </si>
  <si>
    <t>PL_ZEWD_1433001649_04</t>
  </si>
  <si>
    <t>Henrysin</t>
  </si>
  <si>
    <t>24C / dz.96</t>
  </si>
  <si>
    <t>05-170</t>
  </si>
  <si>
    <t>PL_ZEWD_1414001878_03</t>
  </si>
  <si>
    <t>91176165</t>
  </si>
  <si>
    <t>Nowe Hołowczyce</t>
  </si>
  <si>
    <t>dz.747</t>
  </si>
  <si>
    <t>08-220</t>
  </si>
  <si>
    <t>Sarnaki</t>
  </si>
  <si>
    <t>PL_LUBD_1410000579_08</t>
  </si>
  <si>
    <t>02614844</t>
  </si>
  <si>
    <t>Izabelin Dziekanówek</t>
  </si>
  <si>
    <t>dz. 105</t>
  </si>
  <si>
    <t xml:space="preserve">05-152 </t>
  </si>
  <si>
    <t>PL_ZEWD_1414001876_09</t>
  </si>
  <si>
    <t>90694536</t>
  </si>
  <si>
    <t>Jagodne</t>
  </si>
  <si>
    <t>ul. 3-go Maja</t>
  </si>
  <si>
    <t>dz. 201/2</t>
  </si>
  <si>
    <t>08-130</t>
  </si>
  <si>
    <t>Jagodne  SOSNOWE</t>
  </si>
  <si>
    <t>PL_ZEWD_1426001902_07</t>
  </si>
  <si>
    <t>Jakubowizna</t>
  </si>
  <si>
    <t>dz. 100/1</t>
  </si>
  <si>
    <t>05-650</t>
  </si>
  <si>
    <t>Drwalew</t>
  </si>
  <si>
    <t>PL_ZEOD_1406148140_65</t>
  </si>
  <si>
    <t>Janikowo</t>
  </si>
  <si>
    <t>00-193</t>
  </si>
  <si>
    <t xml:space="preserve"> 590243871016792222</t>
  </si>
  <si>
    <t>Janów</t>
  </si>
  <si>
    <t>PLZELD040833430139</t>
  </si>
  <si>
    <t>Jasienica (O)</t>
  </si>
  <si>
    <t>dz. 39/4</t>
  </si>
  <si>
    <t>07-304</t>
  </si>
  <si>
    <t>Jasienica</t>
  </si>
  <si>
    <t>PL_ZEWD_1416001866_08</t>
  </si>
  <si>
    <t>90600493</t>
  </si>
  <si>
    <t>Jasienica (W) Słoneczna</t>
  </si>
  <si>
    <t>ul. Słoneczna</t>
  </si>
  <si>
    <t>dz. 96/1</t>
  </si>
  <si>
    <t>PL_ZEWD_1434006032_02</t>
  </si>
  <si>
    <t>Jaszczułty</t>
  </si>
  <si>
    <t>dz. 103</t>
  </si>
  <si>
    <t>PL_ZEWD_1435001588_08</t>
  </si>
  <si>
    <t>90555420</t>
  </si>
  <si>
    <t>Jaźwiny</t>
  </si>
  <si>
    <t>dz. 442/1</t>
  </si>
  <si>
    <t>08-412</t>
  </si>
  <si>
    <t>PL_ZEWD_1403001486_09</t>
  </si>
  <si>
    <t>Jedlnia-Letnisko</t>
  </si>
  <si>
    <t>Radomska</t>
  </si>
  <si>
    <t>dz. 1205</t>
  </si>
  <si>
    <t>26-630</t>
  </si>
  <si>
    <t>Jedlnia Letnisko</t>
  </si>
  <si>
    <t>PL_ZEOD_1425154927_05</t>
  </si>
  <si>
    <t>ul. Jarosławska</t>
  </si>
  <si>
    <t>62/9</t>
  </si>
  <si>
    <t>05-420</t>
  </si>
  <si>
    <t>PL_ZEWD_1412038984_01</t>
  </si>
  <si>
    <t>Józefów II</t>
  </si>
  <si>
    <t>dz. 194/2</t>
  </si>
  <si>
    <t>05-610</t>
  </si>
  <si>
    <t>Goszczyn</t>
  </si>
  <si>
    <t>PL_ZEOD_1406148143_71</t>
  </si>
  <si>
    <t>Juliszew</t>
  </si>
  <si>
    <t>dz. 81</t>
  </si>
  <si>
    <t>09-533</t>
  </si>
  <si>
    <t xml:space="preserve"> 590243874018764693</t>
  </si>
  <si>
    <t>Justynów</t>
  </si>
  <si>
    <t>dz. 640/2</t>
  </si>
  <si>
    <t>PL_ZEWD_1429001752_08</t>
  </si>
  <si>
    <t>Kadzidło</t>
  </si>
  <si>
    <t>ul. 1-GO MAJA</t>
  </si>
  <si>
    <t>dz. 678/9</t>
  </si>
  <si>
    <t>07-420</t>
  </si>
  <si>
    <t>PL_ZEWD_1415001610_01</t>
  </si>
  <si>
    <t>90643175</t>
  </si>
  <si>
    <t>Kałuszyn</t>
  </si>
  <si>
    <t>dz. 2776/1</t>
  </si>
  <si>
    <t>05-310</t>
  </si>
  <si>
    <t>PL_ZEWD_1412003921_08</t>
  </si>
  <si>
    <t>Kamienica</t>
  </si>
  <si>
    <t>dz. 163</t>
  </si>
  <si>
    <t>09-142</t>
  </si>
  <si>
    <t>Załuski</t>
  </si>
  <si>
    <t xml:space="preserve"> 590243877031587805</t>
  </si>
  <si>
    <t>Kamionka</t>
  </si>
  <si>
    <t>dz. 227</t>
  </si>
  <si>
    <t>96-315</t>
  </si>
  <si>
    <t>Wiskitki</t>
  </si>
  <si>
    <t>PLZELD021166530124</t>
  </si>
  <si>
    <t>Kiedrzyn</t>
  </si>
  <si>
    <t>26-634</t>
  </si>
  <si>
    <t>PL_ZEOD_1425154926_03</t>
  </si>
  <si>
    <t>Kisielew</t>
  </si>
  <si>
    <t>dz.988</t>
  </si>
  <si>
    <t>08-210</t>
  </si>
  <si>
    <t>Platerów</t>
  </si>
  <si>
    <t>PL_LUBD_1410000578_06</t>
  </si>
  <si>
    <t>Kłonna</t>
  </si>
  <si>
    <t>dz.745</t>
  </si>
  <si>
    <t>26-425</t>
  </si>
  <si>
    <t>PL_ZEOD_1423117281_80</t>
  </si>
  <si>
    <t>90647650</t>
  </si>
  <si>
    <t>Kol. Wola Solecka</t>
  </si>
  <si>
    <t>dz. 109</t>
  </si>
  <si>
    <t>27-310</t>
  </si>
  <si>
    <t>Kolonia Wola Solecka   CIEPIELÓW KOLONIA</t>
  </si>
  <si>
    <t>PL_ZEOD_1409115467_94</t>
  </si>
  <si>
    <t>04177735</t>
  </si>
  <si>
    <t>Kolonia Nadwiślańska</t>
  </si>
  <si>
    <t>27-320</t>
  </si>
  <si>
    <t>PL_ZEOD_1409115468_96</t>
  </si>
  <si>
    <t>04177757</t>
  </si>
  <si>
    <t>Kolonia Sielce</t>
  </si>
  <si>
    <t>dz.151</t>
  </si>
  <si>
    <t>26-804</t>
  </si>
  <si>
    <t>PL_ZEOD_1401114091_38</t>
  </si>
  <si>
    <t>Kondrajec Szlachecki</t>
  </si>
  <si>
    <t>dz. 30-147</t>
  </si>
  <si>
    <t>09-450</t>
  </si>
  <si>
    <t xml:space="preserve"> 590243872015929329</t>
  </si>
  <si>
    <t>Kostrzyń</t>
  </si>
  <si>
    <t>dz. 793</t>
  </si>
  <si>
    <t>26-811</t>
  </si>
  <si>
    <t>PL_ZEOD_1401114071_20</t>
  </si>
  <si>
    <t>Krasna Dąbrowa</t>
  </si>
  <si>
    <t>dz. 275</t>
  </si>
  <si>
    <t>PL_ZEOD_1425154907_87</t>
  </si>
  <si>
    <t>Krawcowizna</t>
  </si>
  <si>
    <t>dz. 307</t>
  </si>
  <si>
    <t>05-282</t>
  </si>
  <si>
    <t>PL_ZEWD_1434006029_07</t>
  </si>
  <si>
    <t>Krześlin</t>
  </si>
  <si>
    <t>dz.472/4</t>
  </si>
  <si>
    <t>08-125</t>
  </si>
  <si>
    <t>PL_ZEWD_1426001900_03</t>
  </si>
  <si>
    <t>90642955</t>
  </si>
  <si>
    <t>Kuklin</t>
  </si>
  <si>
    <t>dz. 123</t>
  </si>
  <si>
    <t>06-513</t>
  </si>
  <si>
    <t xml:space="preserve"> 590243876031144018</t>
  </si>
  <si>
    <t>Kupientyn</t>
  </si>
  <si>
    <t>dz.256/3</t>
  </si>
  <si>
    <t>08-331</t>
  </si>
  <si>
    <t>PL_ZEWD_1429001750_04</t>
  </si>
  <si>
    <t>Kurpiewskie</t>
  </si>
  <si>
    <t>dz.114</t>
  </si>
  <si>
    <t>07-402</t>
  </si>
  <si>
    <t>PL_ZEWD_1415001603_08</t>
  </si>
  <si>
    <t>Leszno</t>
  </si>
  <si>
    <t>ul. Wojska Polskiego</t>
  </si>
  <si>
    <t>dz. 471/13</t>
  </si>
  <si>
    <t>05-084</t>
  </si>
  <si>
    <t>PL_ZEWD_1432003102_04</t>
  </si>
  <si>
    <t>Lewiczyn</t>
  </si>
  <si>
    <t>dz. 260</t>
  </si>
  <si>
    <t>05-622</t>
  </si>
  <si>
    <t>Belsk Duży k/Grójca</t>
  </si>
  <si>
    <t>PL_ZEOD_1406148139_74</t>
  </si>
  <si>
    <t>Lewiczyn II</t>
  </si>
  <si>
    <t>dz. 220</t>
  </si>
  <si>
    <t>06-545</t>
  </si>
  <si>
    <t xml:space="preserve"> 590243876031143349</t>
  </si>
  <si>
    <t>Lipiny</t>
  </si>
  <si>
    <t>dz. 79/2</t>
  </si>
  <si>
    <t>26-704</t>
  </si>
  <si>
    <t>PL_ZEOD_1436114199_91</t>
  </si>
  <si>
    <t>Lipsko(BACKBONE)</t>
  </si>
  <si>
    <t>Solecka</t>
  </si>
  <si>
    <t>dz. 1483</t>
  </si>
  <si>
    <t>27-300</t>
  </si>
  <si>
    <t>Lipsko</t>
  </si>
  <si>
    <t>PL_ZEOD_1409115454_79</t>
  </si>
  <si>
    <t>Lipsko (NGA)</t>
  </si>
  <si>
    <t xml:space="preserve"> 1-go Maja</t>
  </si>
  <si>
    <t>PL_ZEOD_1409115469_98</t>
  </si>
  <si>
    <t>04177740</t>
  </si>
  <si>
    <t>Lisewo</t>
  </si>
  <si>
    <t>dz. 267</t>
  </si>
  <si>
    <t xml:space="preserve"> 590243877031608111</t>
  </si>
  <si>
    <t>Łaz</t>
  </si>
  <si>
    <t>dz. 411</t>
  </si>
  <si>
    <t>PL_ZEWD_1422001598_02</t>
  </si>
  <si>
    <t>90555345</t>
  </si>
  <si>
    <t>Łomnica</t>
  </si>
  <si>
    <t>dz. 325/4</t>
  </si>
  <si>
    <t>08-430</t>
  </si>
  <si>
    <t>PL_ZEWD_1403001482_01</t>
  </si>
  <si>
    <t>ul. Narutowicza</t>
  </si>
  <si>
    <t>dz.828/2</t>
  </si>
  <si>
    <t>PL_LUBD_1410000612_08</t>
  </si>
  <si>
    <t>Łysakowo</t>
  </si>
  <si>
    <t>dz. 184</t>
  </si>
  <si>
    <t>06-460</t>
  </si>
  <si>
    <t xml:space="preserve"> 590243876031143332</t>
  </si>
  <si>
    <t>ul. Duńskieg Czerwonego Krzyża</t>
  </si>
  <si>
    <t>dz. 183/3</t>
  </si>
  <si>
    <t>PL_ZEWD_1411001470_03</t>
  </si>
  <si>
    <t>90598912</t>
  </si>
  <si>
    <t>Małkinia Górna</t>
  </si>
  <si>
    <t>dz. 810/54</t>
  </si>
  <si>
    <t>PL_ZEWD_1416001870_05</t>
  </si>
  <si>
    <t>90555496</t>
  </si>
  <si>
    <t>Małocice</t>
  </si>
  <si>
    <t>dz.11/1</t>
  </si>
  <si>
    <t>PL_ZEWD_1414001879_05</t>
  </si>
  <si>
    <t>Małowidz</t>
  </si>
  <si>
    <t>dz. 276</t>
  </si>
  <si>
    <t>PL_ZEWD_1422001662_01</t>
  </si>
  <si>
    <t>Mieczysławów</t>
  </si>
  <si>
    <t>dz. 93/3</t>
  </si>
  <si>
    <t>PL_ZEOD_1436114224_26</t>
  </si>
  <si>
    <t>04140272</t>
  </si>
  <si>
    <t>Międzypole</t>
  </si>
  <si>
    <t>dz.336</t>
  </si>
  <si>
    <t>05-326</t>
  </si>
  <si>
    <t>PL_ZEWD_1434006031_00</t>
  </si>
  <si>
    <t>11287144</t>
  </si>
  <si>
    <t>Miękoszyn</t>
  </si>
  <si>
    <t>dz. 15</t>
  </si>
  <si>
    <t xml:space="preserve"> 590243877031602539</t>
  </si>
  <si>
    <t>Model</t>
  </si>
  <si>
    <t>dz. 341</t>
  </si>
  <si>
    <t xml:space="preserve"> 590243874018640171</t>
  </si>
  <si>
    <t>Mszczonów</t>
  </si>
  <si>
    <t>Rawska</t>
  </si>
  <si>
    <t>dz. 603</t>
  </si>
  <si>
    <t>96-320</t>
  </si>
  <si>
    <t>PLZELD021169260106</t>
  </si>
  <si>
    <t>Myszyniec</t>
  </si>
  <si>
    <t>ul. 23-GO STYCZNIA</t>
  </si>
  <si>
    <t>dz. 1024/31</t>
  </si>
  <si>
    <t>PL_ZEWD_1415001614_09</t>
  </si>
  <si>
    <t>90599010</t>
  </si>
  <si>
    <t>Naborówiec</t>
  </si>
  <si>
    <t>dz. 108</t>
  </si>
  <si>
    <t xml:space="preserve"> 590243877031614181</t>
  </si>
  <si>
    <t>Tadeusza Kościuszki</t>
  </si>
  <si>
    <t>dz. 1076/4</t>
  </si>
  <si>
    <t>05-190</t>
  </si>
  <si>
    <t xml:space="preserve"> 590243877031602041</t>
  </si>
  <si>
    <t>Niedarzyn</t>
  </si>
  <si>
    <t>09-140</t>
  </si>
  <si>
    <t xml:space="preserve"> 590243875031972393</t>
  </si>
  <si>
    <t>Niemirki</t>
  </si>
  <si>
    <t>dz.417</t>
  </si>
  <si>
    <t>08-304</t>
  </si>
  <si>
    <t>PL_ZEWD_1429001755_04</t>
  </si>
  <si>
    <t>Nowe Czernice</t>
  </si>
  <si>
    <t>dz. 410/6</t>
  </si>
  <si>
    <t>06-415</t>
  </si>
  <si>
    <t xml:space="preserve"> 590243876031156790</t>
  </si>
  <si>
    <t>Nowe Gumino</t>
  </si>
  <si>
    <t>dz. 150/1</t>
  </si>
  <si>
    <t>09-164</t>
  </si>
  <si>
    <t xml:space="preserve"> 590243877031614198</t>
  </si>
  <si>
    <t>Nowe Miasto n. Pilicą</t>
  </si>
  <si>
    <t>Nowe Miasto</t>
  </si>
  <si>
    <t>dz. 284</t>
  </si>
  <si>
    <t>26-420</t>
  </si>
  <si>
    <t>PL_ZEOD_1406148142_69</t>
  </si>
  <si>
    <t>Nowe Niestępowo</t>
  </si>
  <si>
    <t>dz. 64</t>
  </si>
  <si>
    <t>06-121</t>
  </si>
  <si>
    <t xml:space="preserve"> 590243872015915179</t>
  </si>
  <si>
    <t>Nowe Polesie</t>
  </si>
  <si>
    <t>nr 20A / dz.93</t>
  </si>
  <si>
    <t>05-155</t>
  </si>
  <si>
    <t>Leoncin</t>
  </si>
  <si>
    <t>PL_ZEWD_1414001881_08</t>
  </si>
  <si>
    <t>Nowy Bromierz</t>
  </si>
  <si>
    <t>dz. 90</t>
  </si>
  <si>
    <t>09-440</t>
  </si>
  <si>
    <t xml:space="preserve"> 590243875031962981</t>
  </si>
  <si>
    <t>Ostrownica</t>
  </si>
  <si>
    <t>dz. 266/2</t>
  </si>
  <si>
    <t>26-713</t>
  </si>
  <si>
    <t>PL_ZEOD_1436114223_24</t>
  </si>
  <si>
    <t>04140273</t>
  </si>
  <si>
    <t>ul. Henryka Trębickiego</t>
  </si>
  <si>
    <t>dz. 3103/19</t>
  </si>
  <si>
    <t>PL_ZEWD_1416001867_00</t>
  </si>
  <si>
    <t>Piątkowizna</t>
  </si>
  <si>
    <t>dz. 177</t>
  </si>
  <si>
    <t>07-438</t>
  </si>
  <si>
    <t>PL_ZEWD_1415001609_00</t>
  </si>
  <si>
    <t>90598893</t>
  </si>
  <si>
    <t>Piekary</t>
  </si>
  <si>
    <t>Piekary, ul. Piekarska</t>
  </si>
  <si>
    <t>dz. 99</t>
  </si>
  <si>
    <t>96-323</t>
  </si>
  <si>
    <t>Osuchów</t>
  </si>
  <si>
    <t>PLZELD021166510122</t>
  </si>
  <si>
    <t>Pionki</t>
  </si>
  <si>
    <t>dz. 1579/67</t>
  </si>
  <si>
    <t>26-670</t>
  </si>
  <si>
    <t>PL_ZEOD_1425154908_89</t>
  </si>
  <si>
    <t>Piski</t>
  </si>
  <si>
    <t>07-407</t>
  </si>
  <si>
    <t>PL_ZEWD_1415001608_08</t>
  </si>
  <si>
    <t>90598978</t>
  </si>
  <si>
    <t>Podsusze</t>
  </si>
  <si>
    <t>dz.284</t>
  </si>
  <si>
    <t>07-110</t>
  </si>
  <si>
    <t>PL_ZEWD_1433001643_02</t>
  </si>
  <si>
    <t>Pogorzelec</t>
  </si>
  <si>
    <t>dz. 350</t>
  </si>
  <si>
    <t>07-130</t>
  </si>
  <si>
    <t>PL_ZEWD_1433001645_06</t>
  </si>
  <si>
    <t>90551872</t>
  </si>
  <si>
    <t>Poniatowo</t>
  </si>
  <si>
    <t>467/7</t>
  </si>
  <si>
    <t>09-300</t>
  </si>
  <si>
    <t xml:space="preserve"> 590243876031142991</t>
  </si>
  <si>
    <t>Porządzie</t>
  </si>
  <si>
    <t>dz. 96/8</t>
  </si>
  <si>
    <t>07-205</t>
  </si>
  <si>
    <t>PL_ZEWD_1435001587_06</t>
  </si>
  <si>
    <t>90555566</t>
  </si>
  <si>
    <t>Przyjmy</t>
  </si>
  <si>
    <t>dz. 165</t>
  </si>
  <si>
    <t>07-308</t>
  </si>
  <si>
    <t>PL_ZEWD_1435001649_02</t>
  </si>
  <si>
    <t>Przystałowice Małe</t>
  </si>
  <si>
    <t>26-411</t>
  </si>
  <si>
    <t>PL_ZEOD_1423117280_78</t>
  </si>
  <si>
    <t>dz. 2/1</t>
  </si>
  <si>
    <t xml:space="preserve"> 590243872015893187</t>
  </si>
  <si>
    <t>Pupkowizna</t>
  </si>
  <si>
    <t>07-437</t>
  </si>
  <si>
    <t>PL_ZEWD_1415001611_03</t>
  </si>
  <si>
    <t>90598853</t>
  </si>
  <si>
    <t>Raciąż</t>
  </si>
  <si>
    <t>ul. Mławska Raciąż</t>
  </si>
  <si>
    <t>dz. 1012/1</t>
  </si>
  <si>
    <t>09-193</t>
  </si>
  <si>
    <t>590243875032057693</t>
  </si>
  <si>
    <t>Ręczaje Polskie</t>
  </si>
  <si>
    <t>dz. 613</t>
  </si>
  <si>
    <t>Ręczaje Polskie 20</t>
  </si>
  <si>
    <t>PL_ZEWD_1434006030_08</t>
  </si>
  <si>
    <t>Rogolin</t>
  </si>
  <si>
    <t>dz. 412</t>
  </si>
  <si>
    <t>26-807</t>
  </si>
  <si>
    <t>PL_ZEOD_1401114042_95</t>
  </si>
  <si>
    <t>90243469</t>
  </si>
  <si>
    <t>Rogowo</t>
  </si>
  <si>
    <t xml:space="preserve">Rogowo </t>
  </si>
  <si>
    <t>dz. 307/5</t>
  </si>
  <si>
    <t>Staroźreby</t>
  </si>
  <si>
    <t xml:space="preserve"> 590243875032065551</t>
  </si>
  <si>
    <t>Różan</t>
  </si>
  <si>
    <t>dz. 2075</t>
  </si>
  <si>
    <t>06-230</t>
  </si>
  <si>
    <t>PL_ZEWD_1411001473_09</t>
  </si>
  <si>
    <t>90555405</t>
  </si>
  <si>
    <t>Rudnik</t>
  </si>
  <si>
    <t>dz. 488</t>
  </si>
  <si>
    <t>PL_LUBD_1410000580_09</t>
  </si>
  <si>
    <t>02617415</t>
  </si>
  <si>
    <t>Rzęgnowo</t>
  </si>
  <si>
    <t>dz. 183/1</t>
  </si>
  <si>
    <t xml:space="preserve"> 590243876031116107</t>
  </si>
  <si>
    <t>Sierakowo</t>
  </si>
  <si>
    <t>dz. 2026/1</t>
  </si>
  <si>
    <t xml:space="preserve"> 590243875032057549</t>
  </si>
  <si>
    <t>Płocka Sierpc</t>
  </si>
  <si>
    <t>dz. 2240/21</t>
  </si>
  <si>
    <t xml:space="preserve"> 590243875032057846</t>
  </si>
  <si>
    <t>Sinołęka</t>
  </si>
  <si>
    <t>dz. 140</t>
  </si>
  <si>
    <t>PL_ZEWD_1412003922_00</t>
  </si>
  <si>
    <t>Skaryszew</t>
  </si>
  <si>
    <t>dz. 3812/5</t>
  </si>
  <si>
    <t>26-640</t>
  </si>
  <si>
    <t>PL_ZEOD_1425155163_76</t>
  </si>
  <si>
    <t>Słupno</t>
  </si>
  <si>
    <t xml:space="preserve">ul. Ekologiczna </t>
  </si>
  <si>
    <t>1-247</t>
  </si>
  <si>
    <t>05-250</t>
  </si>
  <si>
    <t>PL_ZEWD_1434006040_07</t>
  </si>
  <si>
    <t>9069232</t>
  </si>
  <si>
    <t>Sobiekursk</t>
  </si>
  <si>
    <t>dz. 22/8</t>
  </si>
  <si>
    <t>05-480</t>
  </si>
  <si>
    <t>PL_ZEWD_1417003666_00</t>
  </si>
  <si>
    <t>Sobolew</t>
  </si>
  <si>
    <t>dz. 2329/4</t>
  </si>
  <si>
    <t>08-460</t>
  </si>
  <si>
    <t>PL_ZEWD_1403001485_07</t>
  </si>
  <si>
    <t>ul. Repkowska</t>
  </si>
  <si>
    <t>dz. 1806/3</t>
  </si>
  <si>
    <t>PL_ZEWD_1429001814_04</t>
  </si>
  <si>
    <t>dz. 20-454/2</t>
  </si>
  <si>
    <t>PL_ZEWD_0000000344_08</t>
  </si>
  <si>
    <t>Stare Gałki</t>
  </si>
  <si>
    <t>dz. 103/5</t>
  </si>
  <si>
    <t>09-460</t>
  </si>
  <si>
    <t xml:space="preserve"> 590243871016634171</t>
  </si>
  <si>
    <t>Nowe Gralewo</t>
  </si>
  <si>
    <t>dz. 26/1</t>
  </si>
  <si>
    <t xml:space="preserve"> 590243875032057211</t>
  </si>
  <si>
    <t>Stare Proboszczewice</t>
  </si>
  <si>
    <t>dz. 173/11</t>
  </si>
  <si>
    <t>09-412</t>
  </si>
  <si>
    <t xml:space="preserve"> 590243871016825821</t>
  </si>
  <si>
    <t>Stary Miastków</t>
  </si>
  <si>
    <t>dz. 1053/6</t>
  </si>
  <si>
    <t>08-420</t>
  </si>
  <si>
    <t>PL_ZEWD_1403001483_03</t>
  </si>
  <si>
    <t>Stary Rzechów</t>
  </si>
  <si>
    <t>Rzechów Stary</t>
  </si>
  <si>
    <t>dz. 634</t>
  </si>
  <si>
    <t>27-335</t>
  </si>
  <si>
    <t>Rzechów</t>
  </si>
  <si>
    <t>PL_ZEOD_1409115440_62</t>
  </si>
  <si>
    <t>Strękowo</t>
  </si>
  <si>
    <t>dz. 275/1</t>
  </si>
  <si>
    <t>07-322</t>
  </si>
  <si>
    <t>Strękowo Nieczykowskie</t>
  </si>
  <si>
    <t>PL_ZEBB_1416013901_02</t>
  </si>
  <si>
    <t>90500691</t>
  </si>
  <si>
    <t>dz. 1</t>
  </si>
  <si>
    <t>PL_ZEOD_1407128152_70</t>
  </si>
  <si>
    <t>Sucha</t>
  </si>
  <si>
    <t>dz. 1775/2</t>
  </si>
  <si>
    <t>26-800</t>
  </si>
  <si>
    <t>Białobrzegi</t>
  </si>
  <si>
    <t>PL_ZEOD_1401114070_18</t>
  </si>
  <si>
    <t>Suków</t>
  </si>
  <si>
    <t>dz. 58</t>
  </si>
  <si>
    <t>26-650</t>
  </si>
  <si>
    <t>PL_ZEOD_1425155183_94</t>
  </si>
  <si>
    <t>Sypniewo</t>
  </si>
  <si>
    <t>ul. Władysława Broniewskiego</t>
  </si>
  <si>
    <t>37/7</t>
  </si>
  <si>
    <t>06-216</t>
  </si>
  <si>
    <t>PL_ZEWD_1411001477_07</t>
  </si>
  <si>
    <t>90555316</t>
  </si>
  <si>
    <t>Szafranki</t>
  </si>
  <si>
    <t>dz.378</t>
  </si>
  <si>
    <t>07-436</t>
  </si>
  <si>
    <t>PL_ZEWD_1415001612_05</t>
  </si>
  <si>
    <t>Szulborze Wielkie</t>
  </si>
  <si>
    <t>SSWM A1126 ul. Szarych Szeregów</t>
  </si>
  <si>
    <t>07-324</t>
  </si>
  <si>
    <t>PL_ZEBB_1416013900_00</t>
  </si>
  <si>
    <t>Szydłówka</t>
  </si>
  <si>
    <t>dz. 280</t>
  </si>
  <si>
    <t>08-207</t>
  </si>
  <si>
    <t>Olszanka</t>
  </si>
  <si>
    <t>PL_LUBD_1410000605_05</t>
  </si>
  <si>
    <t>Świerczynek</t>
  </si>
  <si>
    <t>dz. 125</t>
  </si>
  <si>
    <t xml:space="preserve"> 590243875032061584</t>
  </si>
  <si>
    <t>Aleja XX lecia</t>
  </si>
  <si>
    <t>PLZELD040839180132</t>
  </si>
  <si>
    <t>Trzciany</t>
  </si>
  <si>
    <t>dz.11-33/10</t>
  </si>
  <si>
    <t>05-101</t>
  </si>
  <si>
    <t>PL_ZEWD_1414001877_01</t>
  </si>
  <si>
    <t>90692153</t>
  </si>
  <si>
    <t xml:space="preserve">Świętojerska </t>
  </si>
  <si>
    <t>00-236</t>
  </si>
  <si>
    <t>PL0000010023600000000000002089746</t>
  </si>
  <si>
    <t>Wierzbica</t>
  </si>
  <si>
    <t>dz. 660</t>
  </si>
  <si>
    <t>26-680</t>
  </si>
  <si>
    <t>PL_ZEOD_1425155164_78</t>
  </si>
  <si>
    <t>Władysławów</t>
  </si>
  <si>
    <t>dz. 723/1</t>
  </si>
  <si>
    <t>PL_ZEWD_1403001481_09</t>
  </si>
  <si>
    <t>Wola Błędowska</t>
  </si>
  <si>
    <t>dz. 109/2</t>
  </si>
  <si>
    <t>PL_ZEWD_1415001605_02</t>
  </si>
  <si>
    <t>Wola Łącka</t>
  </si>
  <si>
    <t>dz. 11/10</t>
  </si>
  <si>
    <t>09-520</t>
  </si>
  <si>
    <t xml:space="preserve"> 590243874018742189</t>
  </si>
  <si>
    <t>Wola Trębska</t>
  </si>
  <si>
    <t>dz. 91</t>
  </si>
  <si>
    <t>09-550</t>
  </si>
  <si>
    <t xml:space="preserve"> 590243874018640164</t>
  </si>
  <si>
    <t>Wróblewo</t>
  </si>
  <si>
    <t>dz. 167/1</t>
  </si>
  <si>
    <t>06-540</t>
  </si>
  <si>
    <t xml:space="preserve"> 590243876031116114</t>
  </si>
  <si>
    <t>Wyszogród</t>
  </si>
  <si>
    <t>ul. Warszawska Wyszogród</t>
  </si>
  <si>
    <t>dz. 233/8</t>
  </si>
  <si>
    <t xml:space="preserve"> 590243871016633860</t>
  </si>
  <si>
    <t>Zaborów</t>
  </si>
  <si>
    <t>ul. Kujawskiego</t>
  </si>
  <si>
    <t>dz. 434</t>
  </si>
  <si>
    <t>05-083</t>
  </si>
  <si>
    <t>PL_ZEWD_1432003097_07</t>
  </si>
  <si>
    <t>Zakliczewo</t>
  </si>
  <si>
    <t>dz. 156/2</t>
  </si>
  <si>
    <t>PL_ZEWD_1411001472_07</t>
  </si>
  <si>
    <t>90555388</t>
  </si>
  <si>
    <t>Zastawie</t>
  </si>
  <si>
    <t>dz.165</t>
  </si>
  <si>
    <t>PL_ZEWD_1416001869_04</t>
  </si>
  <si>
    <t>90600605</t>
  </si>
  <si>
    <t>Zastronie</t>
  </si>
  <si>
    <t>dz 24/2</t>
  </si>
  <si>
    <t>26-500</t>
  </si>
  <si>
    <t>Szydłowiec</t>
  </si>
  <si>
    <t>PL_ZEOD_1430115586_91</t>
  </si>
  <si>
    <t>dz.492</t>
  </si>
  <si>
    <t>08-307</t>
  </si>
  <si>
    <t>PL_ZEWD_1429001748_01</t>
  </si>
  <si>
    <t>Zieleniec</t>
  </si>
  <si>
    <t>dz.466</t>
  </si>
  <si>
    <t>07-140</t>
  </si>
  <si>
    <t>PL_ZEWD_1433001644_04</t>
  </si>
  <si>
    <t>90597625</t>
  </si>
  <si>
    <t>Zielona</t>
  </si>
  <si>
    <t>dz. 364</t>
  </si>
  <si>
    <t>09-310</t>
  </si>
  <si>
    <t xml:space="preserve"> 590243876031142977</t>
  </si>
  <si>
    <t>Żdżarki</t>
  </si>
  <si>
    <t>dz. 193</t>
  </si>
  <si>
    <t>PL_ZEOD_1406148141_67</t>
  </si>
  <si>
    <t>Żelechów</t>
  </si>
  <si>
    <t>ul. Żelechów</t>
  </si>
  <si>
    <t>dz. 2053/4</t>
  </si>
  <si>
    <t>PL_ZEWD_1403001476_00</t>
  </si>
  <si>
    <t>Żuków</t>
  </si>
  <si>
    <t>dz. 199/7</t>
  </si>
  <si>
    <t>95-500</t>
  </si>
  <si>
    <t>PLZELD040837610169</t>
  </si>
  <si>
    <t>Żuromin</t>
  </si>
  <si>
    <t>dz. 2155/15</t>
  </si>
  <si>
    <t xml:space="preserve"> 590243876031144513</t>
  </si>
  <si>
    <t>Agencja Rozwoju Mazowsza S.A.</t>
  </si>
  <si>
    <t>590243872015914813</t>
  </si>
  <si>
    <t>Sienno</t>
  </si>
  <si>
    <t>Gmina Sienno</t>
  </si>
  <si>
    <t>Ludwików I</t>
  </si>
  <si>
    <t>27-350</t>
  </si>
  <si>
    <t>PL_ZEOD_1409100390_58</t>
  </si>
  <si>
    <t>97741059</t>
  </si>
  <si>
    <t>PL_ZEOD_1409100391_60</t>
  </si>
  <si>
    <t>13373002</t>
  </si>
  <si>
    <t>Kol. Wierzchowiska</t>
  </si>
  <si>
    <t>PL_ZEOD_1409100392_62</t>
  </si>
  <si>
    <t>83543925</t>
  </si>
  <si>
    <t>Jawor Solecki</t>
  </si>
  <si>
    <t>PL_ZEOD_1409100393_64</t>
  </si>
  <si>
    <t>92750090</t>
  </si>
  <si>
    <t>Kol. Janów</t>
  </si>
  <si>
    <t>PL_ZEOD_1409100394_66</t>
  </si>
  <si>
    <t>95539940</t>
  </si>
  <si>
    <t>Wola Sienienska</t>
  </si>
  <si>
    <t>PL_ZEOD_1409100395_68</t>
  </si>
  <si>
    <t>26902626</t>
  </si>
  <si>
    <t>Tarnówek</t>
  </si>
  <si>
    <t>PL_ZEOD_1409100396_70</t>
  </si>
  <si>
    <t>92750175</t>
  </si>
  <si>
    <t>Karolów</t>
  </si>
  <si>
    <t>PL_ZEOD_1409100397_72</t>
  </si>
  <si>
    <t>97071102</t>
  </si>
  <si>
    <t>Dębowe Pole</t>
  </si>
  <si>
    <t>PL_ZEOD_1409100398_74</t>
  </si>
  <si>
    <t>92752961</t>
  </si>
  <si>
    <t>Dębowe Pole III</t>
  </si>
  <si>
    <t>PL_ZEOD_1409100399_76</t>
  </si>
  <si>
    <t>97071097</t>
  </si>
  <si>
    <t>Praga Górna</t>
  </si>
  <si>
    <t>PL_ZEOD_1409100400_85</t>
  </si>
  <si>
    <t>21070488</t>
  </si>
  <si>
    <t>Zapusta</t>
  </si>
  <si>
    <t>PL_ZEOD_1409100401_87</t>
  </si>
  <si>
    <t>13373000</t>
  </si>
  <si>
    <t>Osówka Stara</t>
  </si>
  <si>
    <t>PL_ZEOD_1409100402_89</t>
  </si>
  <si>
    <t>97316614</t>
  </si>
  <si>
    <t>Osówka Nowa</t>
  </si>
  <si>
    <t>PL_ZEOD_1409100403_91</t>
  </si>
  <si>
    <t>30926326</t>
  </si>
  <si>
    <t>Eugeniów</t>
  </si>
  <si>
    <t>PL_ZEOD_1409100404_93</t>
  </si>
  <si>
    <t>31457403</t>
  </si>
  <si>
    <t>Eugeniów II</t>
  </si>
  <si>
    <t>PL_ZEOD_1409100405_95</t>
  </si>
  <si>
    <t>31457357</t>
  </si>
  <si>
    <t>PL_ZEOD_1409100406_97</t>
  </si>
  <si>
    <t>31574277</t>
  </si>
  <si>
    <t>PL_ZEOD_1409100407_99</t>
  </si>
  <si>
    <t>30646469</t>
  </si>
  <si>
    <t>PL_ZEOD_1409100408_01</t>
  </si>
  <si>
    <t>97050128</t>
  </si>
  <si>
    <t>Dąbrówka</t>
  </si>
  <si>
    <t>PL_ZEOD_1409100409_03</t>
  </si>
  <si>
    <t>97316611</t>
  </si>
  <si>
    <t>Adamów 13</t>
  </si>
  <si>
    <t>PL_ZEOD_1409100410_94</t>
  </si>
  <si>
    <t>97316617</t>
  </si>
  <si>
    <t>Olechów Stary</t>
  </si>
  <si>
    <t>PL_ZEOD_1409100411_96</t>
  </si>
  <si>
    <t>13373011</t>
  </si>
  <si>
    <t>Wodąca</t>
  </si>
  <si>
    <t>PL_ZEOD_1409100412_98</t>
  </si>
  <si>
    <t>83747301</t>
  </si>
  <si>
    <t>PL_ZEOD_1409100413_00</t>
  </si>
  <si>
    <t>97764506</t>
  </si>
  <si>
    <t>Wyględów II</t>
  </si>
  <si>
    <t>PL_ZEOD_1409100414_02</t>
  </si>
  <si>
    <t>83543977</t>
  </si>
  <si>
    <t>Wyględów</t>
  </si>
  <si>
    <t>PL_ZEOD_1409100415_04</t>
  </si>
  <si>
    <t>92750140</t>
  </si>
  <si>
    <t>PL_ZEOD_1409100416_06</t>
  </si>
  <si>
    <t>15452355</t>
  </si>
  <si>
    <t>Jaworska Wola</t>
  </si>
  <si>
    <t>PL_ZEOD_1409100417_08</t>
  </si>
  <si>
    <t>97316755</t>
  </si>
  <si>
    <t>ul. Lipska</t>
  </si>
  <si>
    <t>PL_ZEOD_1409100418_10</t>
  </si>
  <si>
    <t>14853126</t>
  </si>
  <si>
    <t>PL_ZEOD_1409100419_12</t>
  </si>
  <si>
    <t>31574237</t>
  </si>
  <si>
    <t>Trzemcha Dolna</t>
  </si>
  <si>
    <t>PL_ZEOD_1409100420_03</t>
  </si>
  <si>
    <t>13373003</t>
  </si>
  <si>
    <t>Wierzchoiska</t>
  </si>
  <si>
    <t>PL_ZEOD_1409100421_05</t>
  </si>
  <si>
    <t>92752993</t>
  </si>
  <si>
    <t>Stara Wieś II</t>
  </si>
  <si>
    <t>PL_ZEOD_1409100422_07</t>
  </si>
  <si>
    <t>93783066</t>
  </si>
  <si>
    <t>PL_ZEOD_1409100423_09</t>
  </si>
  <si>
    <t>92740071</t>
  </si>
  <si>
    <t>Wierzchowiska II</t>
  </si>
  <si>
    <t>PL_ZEOD_1409100424_11</t>
  </si>
  <si>
    <t>30646678</t>
  </si>
  <si>
    <t>Wierzchowiska I</t>
  </si>
  <si>
    <t>PL_ZEOD_1409100425_13</t>
  </si>
  <si>
    <t>Trzemcha Górna</t>
  </si>
  <si>
    <t>PL_ZEOD_1409100426_15</t>
  </si>
  <si>
    <t>97764516</t>
  </si>
  <si>
    <t>PL_ZEOD_1409100427_17</t>
  </si>
  <si>
    <t>97740932</t>
  </si>
  <si>
    <t xml:space="preserve">ul. Bałtowska </t>
  </si>
  <si>
    <t>PL_ZEOD_1409100428_19</t>
  </si>
  <si>
    <t>30646480</t>
  </si>
  <si>
    <t>ul. Radomska</t>
  </si>
  <si>
    <t>PL_ZEOD_1409100429_21</t>
  </si>
  <si>
    <t>93461630</t>
  </si>
  <si>
    <t>Hieronimów</t>
  </si>
  <si>
    <t>PL_ZEOD_1409100430_12</t>
  </si>
  <si>
    <t>31025283</t>
  </si>
  <si>
    <t>Nowa Wieś</t>
  </si>
  <si>
    <t>PL_ZEOD_1409100431_14</t>
  </si>
  <si>
    <t>30926599</t>
  </si>
  <si>
    <t>Osówka</t>
  </si>
  <si>
    <t>PL_ZEOD_1409100432_16</t>
  </si>
  <si>
    <t>93752995</t>
  </si>
  <si>
    <t>PL_ZEOD_1409100433_18</t>
  </si>
  <si>
    <t>13373009</t>
  </si>
  <si>
    <t>Kadłubek</t>
  </si>
  <si>
    <t>PL_ZEOD_1409100434_20</t>
  </si>
  <si>
    <t>9910205</t>
  </si>
  <si>
    <t>PL_ZEOD_1409100435_22</t>
  </si>
  <si>
    <t>30982918</t>
  </si>
  <si>
    <t>Aleksandrów II</t>
  </si>
  <si>
    <t>PL_ZEOD_1409100436_24</t>
  </si>
  <si>
    <t>30982391</t>
  </si>
  <si>
    <t>Balowa Góra</t>
  </si>
  <si>
    <t>PL_ZEOD_1409100437_26</t>
  </si>
  <si>
    <t>30926362</t>
  </si>
  <si>
    <t>Gozdawa</t>
  </si>
  <si>
    <t>PL_ZEOD_1409100438_28</t>
  </si>
  <si>
    <t>92750073</t>
  </si>
  <si>
    <t>Wygoda</t>
  </si>
  <si>
    <t>PL_ZEOD_1409100439_30</t>
  </si>
  <si>
    <t>15099081</t>
  </si>
  <si>
    <t>ul. Szkolna</t>
  </si>
  <si>
    <t>PL_ZEOD_1409100440_21</t>
  </si>
  <si>
    <t>92753016</t>
  </si>
  <si>
    <t>ul. Tylna</t>
  </si>
  <si>
    <t>PL_ZEOD_1409100441_23</t>
  </si>
  <si>
    <t>30792924</t>
  </si>
  <si>
    <t>PL_ZEOD_1409100442_25</t>
  </si>
  <si>
    <t>28045439</t>
  </si>
  <si>
    <t>Aleksandrów I</t>
  </si>
  <si>
    <t>PL_ZEOD_1409100443_27</t>
  </si>
  <si>
    <t>15065925</t>
  </si>
  <si>
    <t>PL_ZEOD_1409100444_29</t>
  </si>
  <si>
    <t>26465455</t>
  </si>
  <si>
    <t>Kol. Jawor Solecki</t>
  </si>
  <si>
    <t>PL_ZEOD_1409100445_31</t>
  </si>
  <si>
    <t>31014109</t>
  </si>
  <si>
    <t>Stara Wieś</t>
  </si>
  <si>
    <t>PL_ZEOD_1409100446_33</t>
  </si>
  <si>
    <t>97316609</t>
  </si>
  <si>
    <t>Kochanówka II</t>
  </si>
  <si>
    <t>PL_ZEOD_1409100447_35</t>
  </si>
  <si>
    <t>28540503</t>
  </si>
  <si>
    <t>Krzyżanówka II</t>
  </si>
  <si>
    <t>PL_ZEOD_1409100448_37</t>
  </si>
  <si>
    <t>13373006</t>
  </si>
  <si>
    <t>Krzyżanówka I</t>
  </si>
  <si>
    <t>PL_ZEOD_1409100449_39</t>
  </si>
  <si>
    <t>13373001</t>
  </si>
  <si>
    <t>Kochanówka I</t>
  </si>
  <si>
    <t>PL_ZEOD_1409100450_30</t>
  </si>
  <si>
    <t>13373007</t>
  </si>
  <si>
    <t>PL_ZEOD_1409100451_32</t>
  </si>
  <si>
    <t>30192446</t>
  </si>
  <si>
    <t>Bronisławów</t>
  </si>
  <si>
    <t>PL_ZEOD_1409100452_34</t>
  </si>
  <si>
    <t>13373005</t>
  </si>
  <si>
    <t>ul. Ostrowiecka</t>
  </si>
  <si>
    <t>PL_ZEOD_1409100453_36</t>
  </si>
  <si>
    <t>93169674</t>
  </si>
  <si>
    <t>PL_ZEOD_1409100454_38</t>
  </si>
  <si>
    <t>31585218</t>
  </si>
  <si>
    <t>Olechów Nowy</t>
  </si>
  <si>
    <t>PL_ZEOD_1409100455_40</t>
  </si>
  <si>
    <t>30431648</t>
  </si>
  <si>
    <t>PL_ZEOD_1409100456_42</t>
  </si>
  <si>
    <t>26845800</t>
  </si>
  <si>
    <t>Sienno "Mleczarnia"</t>
  </si>
  <si>
    <t>PL_ZEOD_1409100457_44</t>
  </si>
  <si>
    <t>31585385</t>
  </si>
  <si>
    <t>Leśniczówka k/Eugeniowa</t>
  </si>
  <si>
    <t>PL_ZEOD_1409100458_46</t>
  </si>
  <si>
    <t>26816668</t>
  </si>
  <si>
    <t>PL_ZEOD_1409100459_48</t>
  </si>
  <si>
    <t>83139981</t>
  </si>
  <si>
    <t>Wola Sienieńska</t>
  </si>
  <si>
    <t>PL_ZEOD_1409100460_39</t>
  </si>
  <si>
    <t>83559608</t>
  </si>
  <si>
    <t>Praga Dolna</t>
  </si>
  <si>
    <t>PL_ZEOD_1409100461_41</t>
  </si>
  <si>
    <t>97764544</t>
  </si>
  <si>
    <t>PL_ZEOD_1409100462_43</t>
  </si>
  <si>
    <t>83747346</t>
  </si>
  <si>
    <t>PL_ZEOD_1409100463_45</t>
  </si>
  <si>
    <t>92753037</t>
  </si>
  <si>
    <t>Dębowe Pole 2</t>
  </si>
  <si>
    <t>PL_ZEOD_1409100464_47</t>
  </si>
  <si>
    <t>95875649</t>
  </si>
  <si>
    <t>PL_ZEOD_1409100465_49</t>
  </si>
  <si>
    <t>29879578</t>
  </si>
  <si>
    <t>PL_ZEOD_1409100466_51</t>
  </si>
  <si>
    <t>29880103</t>
  </si>
  <si>
    <t>Wierzchowisk KOL.</t>
  </si>
  <si>
    <t>PL_ZEOD_1409100467_53</t>
  </si>
  <si>
    <t>92750176</t>
  </si>
  <si>
    <t>Wierzchowiska</t>
  </si>
  <si>
    <t>PL_ZEOD_1409100468_55</t>
  </si>
  <si>
    <t>13373013</t>
  </si>
  <si>
    <t>PL_ZEOD_1409100469_57</t>
  </si>
  <si>
    <t>30571810</t>
  </si>
  <si>
    <t>PL_ZEOD_1409100470_48</t>
  </si>
  <si>
    <t>31674713</t>
  </si>
  <si>
    <t>PL_ZEOD_1409114630_62</t>
  </si>
  <si>
    <t>13373010</t>
  </si>
  <si>
    <t>PL_ZEOD_1409115677_19</t>
  </si>
  <si>
    <t>92866407</t>
  </si>
  <si>
    <t>27-351</t>
  </si>
  <si>
    <t>PL_ZEOD_1409115904_74</t>
  </si>
  <si>
    <t>95539928</t>
  </si>
  <si>
    <t>PL_ZEOD_1409115776_25</t>
  </si>
  <si>
    <t>92866007</t>
  </si>
  <si>
    <t>Wyględów 2</t>
  </si>
  <si>
    <t>PL_ZEOD_1409115777_27</t>
  </si>
  <si>
    <t>92230277</t>
  </si>
  <si>
    <t>Budynek Urzędu Gminy</t>
  </si>
  <si>
    <t>ul. Rynek</t>
  </si>
  <si>
    <t>36/40</t>
  </si>
  <si>
    <t>PL_ZEOD_1409000119_85</t>
  </si>
  <si>
    <t>03509924</t>
  </si>
  <si>
    <t>Strażnica OSP</t>
  </si>
  <si>
    <t xml:space="preserve">Jawor Solecki </t>
  </si>
  <si>
    <t>56</t>
  </si>
  <si>
    <t>PL_ZEOD_1409100537_34</t>
  </si>
  <si>
    <t>15285919</t>
  </si>
  <si>
    <t>Studnia wiejska dz. 497</t>
  </si>
  <si>
    <t>Adamów</t>
  </si>
  <si>
    <t>PL_ZEOD_1409100541_31</t>
  </si>
  <si>
    <t>14751243</t>
  </si>
  <si>
    <t>zasilanie pompy dz. 31/1</t>
  </si>
  <si>
    <t>PL_ZEOD_1409100542_33</t>
  </si>
  <si>
    <t>10599936</t>
  </si>
  <si>
    <t>130</t>
  </si>
  <si>
    <t>PL_ZEOD_1409100544_37</t>
  </si>
  <si>
    <t>15452865</t>
  </si>
  <si>
    <t>Świetlica Wiejska</t>
  </si>
  <si>
    <t>62B</t>
  </si>
  <si>
    <t>PL_ZEOD_1409100546_41</t>
  </si>
  <si>
    <t>56365952</t>
  </si>
  <si>
    <t>PL_ZEOD_1409100547_43</t>
  </si>
  <si>
    <t>31585393</t>
  </si>
  <si>
    <t>garaże OSP</t>
  </si>
  <si>
    <t>PL_ZEOD_1409100548_45</t>
  </si>
  <si>
    <t>15122157</t>
  </si>
  <si>
    <t>Świetlica Wiejska (bud. po sklepie)</t>
  </si>
  <si>
    <t>PL_ZEOD_1409100549_47</t>
  </si>
  <si>
    <t>97764533</t>
  </si>
  <si>
    <t>Aleksandrów Duży</t>
  </si>
  <si>
    <t>PL_ZEOD_1409100551_40</t>
  </si>
  <si>
    <t>56360148</t>
  </si>
  <si>
    <t>PL_ZEOD_1409100552_42</t>
  </si>
  <si>
    <t>15285889</t>
  </si>
  <si>
    <t>PL_ZEOD_1409100553_44</t>
  </si>
  <si>
    <t>10794134</t>
  </si>
  <si>
    <t>zasilanie pompy</t>
  </si>
  <si>
    <t>PL_ZEOD_1409100554_46</t>
  </si>
  <si>
    <t>8879958</t>
  </si>
  <si>
    <t>PL_ZEOD_1409100555_48</t>
  </si>
  <si>
    <t>26846688</t>
  </si>
  <si>
    <t>kl. Schod. Dom Nauczyciela</t>
  </si>
  <si>
    <t>58</t>
  </si>
  <si>
    <t>PL_ZEOD_1409100560_47</t>
  </si>
  <si>
    <t>83381321</t>
  </si>
  <si>
    <t>Strażnica OSP i biblioteka</t>
  </si>
  <si>
    <t xml:space="preserve">ul. Iłżecka </t>
  </si>
  <si>
    <t>PL_ZEOD_1409100556_50</t>
  </si>
  <si>
    <t>14834513</t>
  </si>
  <si>
    <t>Kochanówka</t>
  </si>
  <si>
    <t>PL_ZEOD_1409100557_52</t>
  </si>
  <si>
    <t>56365972</t>
  </si>
  <si>
    <t>lokal użytkowy (po sklepie)</t>
  </si>
  <si>
    <t>143</t>
  </si>
  <si>
    <t>PL_ZEOD_1409100558_54</t>
  </si>
  <si>
    <t>72517438</t>
  </si>
  <si>
    <t>Agronomówka Osówka</t>
  </si>
  <si>
    <t>62C</t>
  </si>
  <si>
    <t>PL_ZEOD_1409100561_49</t>
  </si>
  <si>
    <t>83747368</t>
  </si>
  <si>
    <t>syrena alarmowa</t>
  </si>
  <si>
    <t>66</t>
  </si>
  <si>
    <t>PL_ZEOD_1409100563_53</t>
  </si>
  <si>
    <t>14751513</t>
  </si>
  <si>
    <t>Świetlica Wiejska dz. 36</t>
  </si>
  <si>
    <t>PL_ZEOD_1409100564_55</t>
  </si>
  <si>
    <t>56260532</t>
  </si>
  <si>
    <t xml:space="preserve">Świetlica Wiejska </t>
  </si>
  <si>
    <t>PL_ZEOD_1409100565_57</t>
  </si>
  <si>
    <t>29660715</t>
  </si>
  <si>
    <t>78</t>
  </si>
  <si>
    <t>PL_ZEOD_1409100568_63</t>
  </si>
  <si>
    <t>82010516</t>
  </si>
  <si>
    <t>Świetlica Wiejska (była przepompownia wody)</t>
  </si>
  <si>
    <t>47A</t>
  </si>
  <si>
    <t>PL_ZEOD_1409100520_11</t>
  </si>
  <si>
    <t>11929547</t>
  </si>
  <si>
    <t>bud. mieszkalny</t>
  </si>
  <si>
    <t>PL_ZEOD_1409100562_51</t>
  </si>
  <si>
    <t>13418929</t>
  </si>
  <si>
    <t>dom Nauczyciela</t>
  </si>
  <si>
    <t>6B</t>
  </si>
  <si>
    <t>PL_ZEOD_1409100559_56</t>
  </si>
  <si>
    <t>31340945</t>
  </si>
  <si>
    <t>PL_ZEOD_1409100532_24</t>
  </si>
  <si>
    <t>14751834</t>
  </si>
  <si>
    <t>Wierzchowiska Pierwsze</t>
  </si>
  <si>
    <t>50A</t>
  </si>
  <si>
    <t>PL_ZEOD_1409100539_38</t>
  </si>
  <si>
    <t>30926612</t>
  </si>
  <si>
    <t xml:space="preserve">Dębowe Pole </t>
  </si>
  <si>
    <t>PL_ZEOD_1409100567_61</t>
  </si>
  <si>
    <t>15232076</t>
  </si>
  <si>
    <t>Zakład Usług Komunalnych</t>
  </si>
  <si>
    <t xml:space="preserve">Przepompownia </t>
  </si>
  <si>
    <t>PL_ZEOD_1409000120_76</t>
  </si>
  <si>
    <t>50066664</t>
  </si>
  <si>
    <t>Stacja uzdatniania wody</t>
  </si>
  <si>
    <t>PL_ZEOD_1409000160_12</t>
  </si>
  <si>
    <t>50432226</t>
  </si>
  <si>
    <t>Hydrofornia</t>
  </si>
  <si>
    <t>PL_ZEOD_1409100514_10</t>
  </si>
  <si>
    <t>97723468</t>
  </si>
  <si>
    <t>przepompownia ścieków</t>
  </si>
  <si>
    <t>PL_ZEOD_1409100515_12</t>
  </si>
  <si>
    <t>14834162</t>
  </si>
  <si>
    <t>PL_ZEOD_1409100516_14</t>
  </si>
  <si>
    <t>56332086</t>
  </si>
  <si>
    <t>kotłownia</t>
  </si>
  <si>
    <t>ul. Łżecka</t>
  </si>
  <si>
    <t>PL_ZEOD_1409100517_16</t>
  </si>
  <si>
    <t>72517482</t>
  </si>
  <si>
    <t xml:space="preserve">warsztaty </t>
  </si>
  <si>
    <t>PL_ZEOD_1409100518_18</t>
  </si>
  <si>
    <t>56360139</t>
  </si>
  <si>
    <t>budynek targowica</t>
  </si>
  <si>
    <t>PL_ZEOD_1409100519_20</t>
  </si>
  <si>
    <t>83559669</t>
  </si>
  <si>
    <t>ujęcie wody</t>
  </si>
  <si>
    <t>PL_ZEOD_1409000072_17</t>
  </si>
  <si>
    <t>97725625</t>
  </si>
  <si>
    <t>oczyszczalnia ścieków</t>
  </si>
  <si>
    <t>ul. Bałtowska</t>
  </si>
  <si>
    <t>PL_ZEOD_1409000070_13</t>
  </si>
  <si>
    <t>97726757</t>
  </si>
  <si>
    <t>Zespół Szkół Ogólnokształcących w Siennie</t>
  </si>
  <si>
    <t>szkoła</t>
  </si>
  <si>
    <t xml:space="preserve">ul. Szkolna </t>
  </si>
  <si>
    <t>PL_ZEOD_1409000110_67</t>
  </si>
  <si>
    <t>96207162</t>
  </si>
  <si>
    <t>Publiczna Szkoła Podstawowa w Jaworze Soleckim</t>
  </si>
  <si>
    <t>68</t>
  </si>
  <si>
    <t>PL_ZEOD_1409100522_15</t>
  </si>
  <si>
    <t>56331955</t>
  </si>
  <si>
    <t>Gminny Ośrodek Pomocy Społecznej</t>
  </si>
  <si>
    <t>Budynek administracyjny</t>
  </si>
  <si>
    <t>PL_ZEOD_1409100619_28</t>
  </si>
  <si>
    <t>92230299</t>
  </si>
  <si>
    <t>Gmina Sienno - oświetlenie uliczne</t>
  </si>
  <si>
    <t>Samodzielny Publiczny Zakład Opieki Zdrowotnej w Siennie</t>
  </si>
  <si>
    <t>Ośrodek zdrowia</t>
  </si>
  <si>
    <t xml:space="preserve">ul. Czachowskiego </t>
  </si>
  <si>
    <t>PL_ZEOD_1409100572_60</t>
  </si>
  <si>
    <t>94481876</t>
  </si>
  <si>
    <t>Samodzielny Publiczny ZAK</t>
  </si>
  <si>
    <t>PL_ZEOD_1409100573_62</t>
  </si>
  <si>
    <t>92230263</t>
  </si>
  <si>
    <t>135</t>
  </si>
  <si>
    <t>PL_ZEOD_1409100574_64</t>
  </si>
  <si>
    <t>15453428</t>
  </si>
  <si>
    <t>Gminny Ośrodek Kultury w Siennie</t>
  </si>
  <si>
    <t>Gminny Ośrodek Kultury</t>
  </si>
  <si>
    <t>PL_ZEOD_1409100576_64</t>
  </si>
  <si>
    <t>97316774</t>
  </si>
  <si>
    <t>PL_ZEOD_1409100576_65</t>
  </si>
  <si>
    <t>97316775</t>
  </si>
  <si>
    <t xml:space="preserve">dz. 1165/1 - Boisko  </t>
  </si>
  <si>
    <t>PL_ZEOD_1409100566_59</t>
  </si>
  <si>
    <t>15285920</t>
  </si>
  <si>
    <t>Szacunkowe zapotrzebowanie energii elektrycznej dla powyższych obiektów w okresie od 01.01.2024 r. do 31.12.2024 r. wynosi:</t>
  </si>
  <si>
    <t>Szacunkowe zapotrzebowanie energii elektrycznej dla powyższych obiektów w okresie od 01.01.2024 r. do 31.01.2024 r. wynosi:</t>
  </si>
  <si>
    <t>Szacunkowe zapotrzebowanie energii elektrycznej dla powyższych obiektów w okresie od 01.10.2022 r. do 31.12.2023 r. wynosi:</t>
  </si>
  <si>
    <t>Mazowiecki Zarząd Nieruchomości</t>
  </si>
  <si>
    <t>Samodzielny Publiczny Zakład Opieki Zdrowotnej</t>
  </si>
  <si>
    <t>OSP w Kampinosie</t>
  </si>
  <si>
    <t>Wojewódzki Ośrodek Ruchu Drogowego</t>
  </si>
  <si>
    <t>Państwowe Muzeum Etnograficzne</t>
  </si>
  <si>
    <t>Województwo Mazowieckie - Centrum Kształcenia Ustawicznego im. Jana Kochanowskiego w Wyszkowie</t>
  </si>
  <si>
    <t>Łazy I</t>
  </si>
  <si>
    <t>Skarbikowo L</t>
  </si>
  <si>
    <t>PLZELD040044140168</t>
  </si>
  <si>
    <t>PLZELD040915710122</t>
  </si>
  <si>
    <t>97760097</t>
  </si>
  <si>
    <t>97760091</t>
  </si>
  <si>
    <t>90991867</t>
  </si>
  <si>
    <t>113-25-20-369</t>
  </si>
  <si>
    <t>Lubelska 26</t>
  </si>
  <si>
    <t xml:space="preserve"> 03-802</t>
  </si>
  <si>
    <t>521-337-46-90</t>
  </si>
  <si>
    <t>Świętojerska 9</t>
  </si>
  <si>
    <t>Samodzielny Publiczny Zespół Zakładów Opieki Zdrowotnej im. Marszałka Józefa Piłsudskiego w Płońsku</t>
  </si>
  <si>
    <t>567-15-32-011</t>
  </si>
  <si>
    <t>H. Sienkiewicza 7</t>
  </si>
  <si>
    <t>Instytut Biotechnologii Przemysłu Rolno-Spożywczego im. Prof. Wacława Dąbrowskiego</t>
  </si>
  <si>
    <t>525-000-82-64</t>
  </si>
  <si>
    <t>Rakowiecka 36</t>
  </si>
  <si>
    <t>02-532</t>
  </si>
  <si>
    <t>Instytut Gruźlicy i Chorób Płuc w Warszawie</t>
  </si>
  <si>
    <t>525-000-88-38</t>
  </si>
  <si>
    <t>Płocka 26</t>
  </si>
  <si>
    <t>01-138</t>
  </si>
  <si>
    <t>Wojewódzki Ośrodek Ruchu Drogowego w Ciechanowie</t>
  </si>
  <si>
    <t>566-16-38-481</t>
  </si>
  <si>
    <t>Mleczarska 27</t>
  </si>
  <si>
    <t>509-00-66-636</t>
  </si>
  <si>
    <t>Rynek 36/40</t>
  </si>
  <si>
    <t>118-148-99-90</t>
  </si>
  <si>
    <t>Miasto Ostrołęka</t>
  </si>
  <si>
    <t>Ostrołęckie Towarzystwo Budownictwa Społecznego Sp. z o.o.</t>
  </si>
  <si>
    <t>758-000-03-44</t>
  </si>
  <si>
    <t>758-227-71-62</t>
  </si>
  <si>
    <t>758-156-98-33</t>
  </si>
  <si>
    <t>758-214-20-02</t>
  </si>
  <si>
    <t>Wojewódzki Szpital Zespolony w Płocku</t>
  </si>
  <si>
    <t>774-24-11-908</t>
  </si>
  <si>
    <t>Medyczna 19</t>
  </si>
  <si>
    <t>Miasto i Gmina Sanniki</t>
  </si>
  <si>
    <t>971-065-94-63</t>
  </si>
  <si>
    <t>Warszawska 169</t>
  </si>
  <si>
    <t>Sanniki</t>
  </si>
  <si>
    <t>Uniwersytet Przyrodniczo – Humanistyczny w Siedlcach</t>
  </si>
  <si>
    <t>821-001-44-90</t>
  </si>
  <si>
    <t>Konarskiego 2</t>
  </si>
  <si>
    <t>511-026-96-74</t>
  </si>
  <si>
    <t>Mławska 5</t>
  </si>
  <si>
    <t>1.1</t>
  </si>
  <si>
    <t>509-00-69-244</t>
  </si>
  <si>
    <t>Czachowskiego 4</t>
  </si>
  <si>
    <t>509-00-20-858</t>
  </si>
  <si>
    <t>Rynek 19</t>
  </si>
  <si>
    <t>Ostrołęckie Przedsiębiorstwo Wodociągów i Kanalizacji Sp. z o.o.</t>
  </si>
  <si>
    <t>Miejskie Zakłady Komunikacyjne w Ostrołęce Sp. z. o.o.</t>
  </si>
  <si>
    <t>Teatr Polski im. Arnolda Szyfmana w Warszawie</t>
  </si>
  <si>
    <t>W.O.R.D</t>
  </si>
  <si>
    <t>Mleczarska</t>
  </si>
  <si>
    <t>590243872015529697</t>
  </si>
  <si>
    <t>96462420</t>
  </si>
  <si>
    <t>Instytut Gruźlicy i Chorób Płuc</t>
  </si>
  <si>
    <t>PL0000010113800000000000001910046</t>
  </si>
  <si>
    <t>1570252</t>
  </si>
  <si>
    <t>Instytut Biotechnologii Przemysłu Rolno-Spożywczego im. Prof. Wacława Dąbrowskiego - Państwowy Instytut Badawczy</t>
  </si>
  <si>
    <t>Instytut Biotechnologii Przemysłu Rolno-Spożywczego</t>
  </si>
  <si>
    <t>Centrala</t>
  </si>
  <si>
    <t>ul. Rakowiecka</t>
  </si>
  <si>
    <t>36</t>
  </si>
  <si>
    <t>PL0000010253200000000000000002131</t>
  </si>
  <si>
    <t>2139290</t>
  </si>
  <si>
    <t>400</t>
  </si>
  <si>
    <t>ZK</t>
  </si>
  <si>
    <t>ul. Starołęcka</t>
  </si>
  <si>
    <t>61-361</t>
  </si>
  <si>
    <t>PLENED00000590000000000047183545</t>
  </si>
  <si>
    <t>0944593</t>
  </si>
  <si>
    <t>B22</t>
  </si>
  <si>
    <t>ZJ/ZT</t>
  </si>
  <si>
    <t>Al. Piłsudskiego</t>
  </si>
  <si>
    <t>84</t>
  </si>
  <si>
    <t>92-202</t>
  </si>
  <si>
    <t>Łódż</t>
  </si>
  <si>
    <t>PLLZED000057353800</t>
  </si>
  <si>
    <t>3218573</t>
  </si>
  <si>
    <t>160</t>
  </si>
  <si>
    <t>Rokicińska</t>
  </si>
  <si>
    <t xml:space="preserve">Rokicińska </t>
  </si>
  <si>
    <t>139</t>
  </si>
  <si>
    <t>92-614</t>
  </si>
  <si>
    <t>PLLZED000057369302</t>
  </si>
  <si>
    <t>07188816</t>
  </si>
  <si>
    <t xml:space="preserve">PGE Dystrybucja O/ Łódź </t>
  </si>
  <si>
    <t>ZMT-P</t>
  </si>
  <si>
    <t>Głogowska</t>
  </si>
  <si>
    <t>239</t>
  </si>
  <si>
    <t>60-111</t>
  </si>
  <si>
    <t>590310600013947677</t>
  </si>
  <si>
    <t>56288727</t>
  </si>
  <si>
    <t>590310600012383766</t>
  </si>
  <si>
    <t>51160575</t>
  </si>
  <si>
    <t>ZG</t>
  </si>
  <si>
    <t>Al. Powstańców Wielkopolskich</t>
  </si>
  <si>
    <t>85-090</t>
  </si>
  <si>
    <t>590310600007944118</t>
  </si>
  <si>
    <t>76320728</t>
  </si>
  <si>
    <t xml:space="preserve">Inżynierska </t>
  </si>
  <si>
    <t>PL_ZEWD_1432029003_02</t>
  </si>
  <si>
    <t>56427715</t>
  </si>
  <si>
    <t>Leszno-mieszkanie</t>
  </si>
  <si>
    <t>4 m. 1</t>
  </si>
  <si>
    <t>PL_ZEWD_1432013614_03</t>
  </si>
  <si>
    <t>00048660</t>
  </si>
  <si>
    <t>ZMT-W</t>
  </si>
  <si>
    <t xml:space="preserve">Jubilerska </t>
  </si>
  <si>
    <t>04-190</t>
  </si>
  <si>
    <t>PL0000010419000000000000000007615</t>
  </si>
  <si>
    <t>54287725</t>
  </si>
  <si>
    <t>Wojewódzki Szpital Zespolony</t>
  </si>
  <si>
    <t>nowy pawilon - przyłącze 1</t>
  </si>
  <si>
    <t>Medyczna</t>
  </si>
  <si>
    <t>590243871016102908</t>
  </si>
  <si>
    <t>96059323</t>
  </si>
  <si>
    <t>nowy pawilon - przyłącze 2</t>
  </si>
  <si>
    <t>590243871041933645</t>
  </si>
  <si>
    <t>58009543</t>
  </si>
  <si>
    <t>590243871015973851</t>
  </si>
  <si>
    <t>00005904/12</t>
  </si>
  <si>
    <t>dz. 520/1</t>
  </si>
  <si>
    <t>590243871015975909</t>
  </si>
  <si>
    <t>00005901/19</t>
  </si>
  <si>
    <t>lokal</t>
  </si>
  <si>
    <t>24/46</t>
  </si>
  <si>
    <t>590243871016668787</t>
  </si>
  <si>
    <t>00075812/20</t>
  </si>
  <si>
    <t>22/1</t>
  </si>
  <si>
    <t>590243871016626978</t>
  </si>
  <si>
    <t>00075772/21</t>
  </si>
  <si>
    <t>22/48</t>
  </si>
  <si>
    <t>590243871016210313</t>
  </si>
  <si>
    <t>00075834/22</t>
  </si>
  <si>
    <t>22/21</t>
  </si>
  <si>
    <t>590243871016270379</t>
  </si>
  <si>
    <t>00075794/23</t>
  </si>
  <si>
    <t>szpital - przyłącze 1</t>
  </si>
  <si>
    <t>590243871041768773</t>
  </si>
  <si>
    <t>94931550</t>
  </si>
  <si>
    <t>szpital - przyłącze 2</t>
  </si>
  <si>
    <t>590243871041774149</t>
  </si>
  <si>
    <t>95147989</t>
  </si>
  <si>
    <t>przyłącze w budowie do września 2023</t>
  </si>
  <si>
    <t>Osrodek radioterapii</t>
  </si>
  <si>
    <t>Medyczna, dz. Maszewo 528/1</t>
  </si>
  <si>
    <t>Oświetlenie uliczne</t>
  </si>
  <si>
    <t>Witosa</t>
  </si>
  <si>
    <t>590243874018462599</t>
  </si>
  <si>
    <t>3,00</t>
  </si>
  <si>
    <t>590243874018543571</t>
  </si>
  <si>
    <t>Warszawska</t>
  </si>
  <si>
    <t>590243874018499113</t>
  </si>
  <si>
    <t>6,50</t>
  </si>
  <si>
    <t>590243874018603107</t>
  </si>
  <si>
    <t>590243874018681242</t>
  </si>
  <si>
    <t>590243874018658671</t>
  </si>
  <si>
    <t>10,50</t>
  </si>
  <si>
    <t>590243874018731046</t>
  </si>
  <si>
    <t>5,50</t>
  </si>
  <si>
    <t>Szkarada</t>
  </si>
  <si>
    <t>590243874018658688</t>
  </si>
  <si>
    <t>7,00</t>
  </si>
  <si>
    <t>590243874018565214</t>
  </si>
  <si>
    <t>8,80</t>
  </si>
  <si>
    <t>590243874018658695</t>
  </si>
  <si>
    <t>Czyżew</t>
  </si>
  <si>
    <t>590243874018394128</t>
  </si>
  <si>
    <t>2,20</t>
  </si>
  <si>
    <t>590243874018514670</t>
  </si>
  <si>
    <t>4,40</t>
  </si>
  <si>
    <t>Krubin</t>
  </si>
  <si>
    <t>590243874018672356</t>
  </si>
  <si>
    <t>590243874018514687</t>
  </si>
  <si>
    <t>3,50</t>
  </si>
  <si>
    <t>590243874018543595</t>
  </si>
  <si>
    <t>Brzeziny</t>
  </si>
  <si>
    <t>590243874018717965</t>
  </si>
  <si>
    <t>590243874018658701</t>
  </si>
  <si>
    <t>590243874018690886</t>
  </si>
  <si>
    <t>Osmolin</t>
  </si>
  <si>
    <t>590243874018499137</t>
  </si>
  <si>
    <t>Lasek</t>
  </si>
  <si>
    <t>590243874018462629</t>
  </si>
  <si>
    <t>Osmólsk Górny</t>
  </si>
  <si>
    <t>590243874018589814</t>
  </si>
  <si>
    <t>Mocarzewo</t>
  </si>
  <si>
    <t>590243874018557202</t>
  </si>
  <si>
    <t>Sielce</t>
  </si>
  <si>
    <t>590243874018509508</t>
  </si>
  <si>
    <t>590243874018501076</t>
  </si>
  <si>
    <t>590243874018394142</t>
  </si>
  <si>
    <t>Lwówek</t>
  </si>
  <si>
    <t>590243874018494774</t>
  </si>
  <si>
    <t>590243874018514694</t>
  </si>
  <si>
    <t>Barcik Nowy</t>
  </si>
  <si>
    <t>590243874018658718</t>
  </si>
  <si>
    <t>590243874018605200</t>
  </si>
  <si>
    <t>590243874018380725</t>
  </si>
  <si>
    <t>590243874018565221</t>
  </si>
  <si>
    <t>590243874018462391</t>
  </si>
  <si>
    <t>Wólka Niska</t>
  </si>
  <si>
    <t>590243874018557219</t>
  </si>
  <si>
    <t>590243874018735693</t>
  </si>
  <si>
    <t>590243874018696710</t>
  </si>
  <si>
    <t>Oświetlenie uliczne S-227</t>
  </si>
  <si>
    <t>590243874018603114</t>
  </si>
  <si>
    <t>C12o</t>
  </si>
  <si>
    <t>Oświetlenie uliczne S-436</t>
  </si>
  <si>
    <t>590243874018721580</t>
  </si>
  <si>
    <t>2,25</t>
  </si>
  <si>
    <t>Topolowa</t>
  </si>
  <si>
    <t>590243874018514700</t>
  </si>
  <si>
    <t>Staropól</t>
  </si>
  <si>
    <t>590243874018494781</t>
  </si>
  <si>
    <t>Oświetlenie uliczne S-491</t>
  </si>
  <si>
    <t>590243874018643486</t>
  </si>
  <si>
    <t>3,70</t>
  </si>
  <si>
    <t>590243874018658725</t>
  </si>
  <si>
    <t>590243874018591961</t>
  </si>
  <si>
    <t>Oświetlenie uliczne – Osmolin</t>
  </si>
  <si>
    <t>Kościelna</t>
  </si>
  <si>
    <t>590243874018592302</t>
  </si>
  <si>
    <t>5,00</t>
  </si>
  <si>
    <t>590243874018557240</t>
  </si>
  <si>
    <t>590243874018499120</t>
  </si>
  <si>
    <t>Parkowa</t>
  </si>
  <si>
    <t>590243874018505388</t>
  </si>
  <si>
    <t>590243874018768882</t>
  </si>
  <si>
    <t>590243874018776115</t>
  </si>
  <si>
    <t>Lubików</t>
  </si>
  <si>
    <t>590243874018771530</t>
  </si>
  <si>
    <t>Osmolin,</t>
  </si>
  <si>
    <t>590243874018771271</t>
  </si>
  <si>
    <t>590243874018775361</t>
  </si>
  <si>
    <t xml:space="preserve">09-540 </t>
  </si>
  <si>
    <t>590243874040347437</t>
  </si>
  <si>
    <t>97179377</t>
  </si>
  <si>
    <t>Ochotnicza Straż Pożarna - Sielce</t>
  </si>
  <si>
    <t>169</t>
  </si>
  <si>
    <t>590243874018535637</t>
  </si>
  <si>
    <t>16,50</t>
  </si>
  <si>
    <t>Ochotnicza Straż Pożarna – Lwówek</t>
  </si>
  <si>
    <t>48</t>
  </si>
  <si>
    <t>590243874018388639</t>
  </si>
  <si>
    <t>12,50</t>
  </si>
  <si>
    <t>Ochotnicza Straż Pożarna – Osmolin</t>
  </si>
  <si>
    <t>PL. Rynek</t>
  </si>
  <si>
    <t>590243874018393367</t>
  </si>
  <si>
    <t>590243874018638079</t>
  </si>
  <si>
    <t>6,60</t>
  </si>
  <si>
    <t>Ochotnicza Straż Pożarna – Krubin</t>
  </si>
  <si>
    <t>60</t>
  </si>
  <si>
    <t>590243874018771424</t>
  </si>
  <si>
    <t>12,00</t>
  </si>
  <si>
    <t>Ochotnicza Straż Pożarna – Szkarada</t>
  </si>
  <si>
    <t>49A</t>
  </si>
  <si>
    <t>590243874018603626</t>
  </si>
  <si>
    <t>Dom Ludowy Staropól</t>
  </si>
  <si>
    <t>590243874018392551</t>
  </si>
  <si>
    <t>Urząd Miasta i Gminy Sanniki</t>
  </si>
  <si>
    <t xml:space="preserve">Warszawska </t>
  </si>
  <si>
    <t>590243874018640546</t>
  </si>
  <si>
    <t xml:space="preserve">Gmina Sanniki </t>
  </si>
  <si>
    <t>'590243874018390984</t>
  </si>
  <si>
    <t>16,00</t>
  </si>
  <si>
    <t>Urząd Miasta i Gminy</t>
  </si>
  <si>
    <t>590243874018593224</t>
  </si>
  <si>
    <t>590243874018510061</t>
  </si>
  <si>
    <t>13,20</t>
  </si>
  <si>
    <t>590243874018421190</t>
  </si>
  <si>
    <t>590243874018591831</t>
  </si>
  <si>
    <t>Budynek</t>
  </si>
  <si>
    <t>590243874018606542</t>
  </si>
  <si>
    <t>Pompownia Ścieków</t>
  </si>
  <si>
    <t xml:space="preserve"> dz m. 142</t>
  </si>
  <si>
    <t>590243874018390496</t>
  </si>
  <si>
    <t>590243874018384396</t>
  </si>
  <si>
    <t>Oczyszczalnia Ścieków</t>
  </si>
  <si>
    <t>590243874018536801</t>
  </si>
  <si>
    <t>35,00</t>
  </si>
  <si>
    <t xml:space="preserve">Sanniki </t>
  </si>
  <si>
    <t>590243874018601547</t>
  </si>
  <si>
    <t>C22c</t>
  </si>
  <si>
    <t>Gminny Ośrodek Kultury – Rada Solecka Wsi</t>
  </si>
  <si>
    <t>590243874018390632</t>
  </si>
  <si>
    <t xml:space="preserve"> 47/adm</t>
  </si>
  <si>
    <t>590243874018579228</t>
  </si>
  <si>
    <t xml:space="preserve">Fabryczna </t>
  </si>
  <si>
    <t xml:space="preserve"> 2/dz m. 112/3</t>
  </si>
  <si>
    <t>590243874018656301</t>
  </si>
  <si>
    <t xml:space="preserve">Fabryczna  </t>
  </si>
  <si>
    <t>Dz 112/3</t>
  </si>
  <si>
    <t>590243874018550128</t>
  </si>
  <si>
    <t xml:space="preserve">Brzezia </t>
  </si>
  <si>
    <t>590243874018603145</t>
  </si>
  <si>
    <t>Świetlica wiejska w Wólce</t>
  </si>
  <si>
    <t>Wólka Wysoka</t>
  </si>
  <si>
    <t>5A</t>
  </si>
  <si>
    <t xml:space="preserve"> Wólka Wysoka</t>
  </si>
  <si>
    <t>590243874018535163</t>
  </si>
  <si>
    <t xml:space="preserve">Budynek komunalny </t>
  </si>
  <si>
    <t>Fabryczna</t>
  </si>
  <si>
    <t>590243874018759200</t>
  </si>
  <si>
    <t>Wólczyńska</t>
  </si>
  <si>
    <t>75</t>
  </si>
  <si>
    <t>Część budynku przedszkola</t>
  </si>
  <si>
    <t>76</t>
  </si>
  <si>
    <t>590243874018385768</t>
  </si>
  <si>
    <t xml:space="preserve">Szkoła Podstawowa w Sannikach </t>
  </si>
  <si>
    <t>szkoła budynek w Osmolinie</t>
  </si>
  <si>
    <t>Sannicka</t>
  </si>
  <si>
    <t>szkoła budynek w Sannikach</t>
  </si>
  <si>
    <t>183</t>
  </si>
  <si>
    <t>Miasto i Gmina Sanniki - jednostki organizacyjne</t>
  </si>
  <si>
    <t>Miejsko-Gminna Biblioteka Publiczna w Sannikach</t>
  </si>
  <si>
    <t>Biblioteka</t>
  </si>
  <si>
    <t>142</t>
  </si>
  <si>
    <t>590243874018385775</t>
  </si>
  <si>
    <t>Miejsko-Gminny Ośrodek Pomocy Społecznej w Sannikach</t>
  </si>
  <si>
    <t>GOPS</t>
  </si>
  <si>
    <t>590243874018647194</t>
  </si>
  <si>
    <t>Miasto Ostrołęka - oświetlenie uliczne</t>
  </si>
  <si>
    <r>
      <t>szacowane zużycie energii [kWh] w okresie od</t>
    </r>
    <r>
      <rPr>
        <b/>
        <sz val="10"/>
        <rFont val="Calibri"/>
        <family val="2"/>
        <charset val="238"/>
        <scheme val="minor"/>
      </rPr>
      <t xml:space="preserve"> 01.10.2022</t>
    </r>
    <r>
      <rPr>
        <sz val="10"/>
        <rFont val="Calibri"/>
        <family val="2"/>
        <charset val="238"/>
        <scheme val="minor"/>
      </rPr>
      <t xml:space="preserve"> r. do </t>
    </r>
    <r>
      <rPr>
        <b/>
        <sz val="10"/>
        <rFont val="Calibri"/>
        <family val="2"/>
        <charset val="238"/>
        <scheme val="minor"/>
      </rPr>
      <t>31.12.2023</t>
    </r>
    <r>
      <rPr>
        <sz val="10"/>
        <rFont val="Calibri"/>
        <family val="2"/>
        <charset val="238"/>
        <scheme val="minor"/>
      </rPr>
      <t xml:space="preserve"> r.  </t>
    </r>
  </si>
  <si>
    <t>Oswietlenie uliczne</t>
  </si>
  <si>
    <t>Kołobrzeska</t>
  </si>
  <si>
    <t>PL_ZEWD_1461000884_00</t>
  </si>
  <si>
    <t>94358850</t>
  </si>
  <si>
    <t>Aleja Wojska Polskiego</t>
  </si>
  <si>
    <t>PL_ZEWD_1461000825_08</t>
  </si>
  <si>
    <t>92112626</t>
  </si>
  <si>
    <t xml:space="preserve">Madalińskiego </t>
  </si>
  <si>
    <t>PL_ZEWD_1461000868_00</t>
  </si>
  <si>
    <t>90055477</t>
  </si>
  <si>
    <t>Rybacka</t>
  </si>
  <si>
    <t>PL_ZEWD_1461000865_04</t>
  </si>
  <si>
    <t>90396548</t>
  </si>
  <si>
    <t>PL_ZEWD_1461000835_07</t>
  </si>
  <si>
    <t>96215821</t>
  </si>
  <si>
    <t>S. Jaracza</t>
  </si>
  <si>
    <t>PL_ZEWD_1461000858_01</t>
  </si>
  <si>
    <t>94679224</t>
  </si>
  <si>
    <t>11 Listopada</t>
  </si>
  <si>
    <t>PL_ZEWD_1461000876_05</t>
  </si>
  <si>
    <t>96215822</t>
  </si>
  <si>
    <t>Dywizjonu 303</t>
  </si>
  <si>
    <t>PL_ZEWD_1461000850_05</t>
  </si>
  <si>
    <t>98333842</t>
  </si>
  <si>
    <t>Henryka Sienkiewicza</t>
  </si>
  <si>
    <t>PL_ZEWD_1461000877_07</t>
  </si>
  <si>
    <t>90066146</t>
  </si>
  <si>
    <t>PL_ZEWD_1461000875_03</t>
  </si>
  <si>
    <t>00159910</t>
  </si>
  <si>
    <t>PL_ZEWD_1461000761_08</t>
  </si>
  <si>
    <t>56401113</t>
  </si>
  <si>
    <t>Starosty Kosa</t>
  </si>
  <si>
    <t>PL_ZEWD_1461000763_02</t>
  </si>
  <si>
    <t>02661583</t>
  </si>
  <si>
    <t>PL_ZEWD_1461000762_00</t>
  </si>
  <si>
    <t>02661561</t>
  </si>
  <si>
    <t>Dzieci Polskich</t>
  </si>
  <si>
    <t>PL_ZEWD_1461000813_05</t>
  </si>
  <si>
    <t>92114066</t>
  </si>
  <si>
    <t>Mostowa</t>
  </si>
  <si>
    <t>PL_ZEWD_1461000830_07</t>
  </si>
  <si>
    <t>56401099</t>
  </si>
  <si>
    <t>Hallera</t>
  </si>
  <si>
    <t>PL_ZEWD_1461000794_01</t>
  </si>
  <si>
    <t>56401100</t>
  </si>
  <si>
    <t>Bursztynowa</t>
  </si>
  <si>
    <t>PL_ZEWD_1461000849_04</t>
  </si>
  <si>
    <t>90096559</t>
  </si>
  <si>
    <t>PL_ZEWD_1461000848_02</t>
  </si>
  <si>
    <t>90096498</t>
  </si>
  <si>
    <t>Szwedzka</t>
  </si>
  <si>
    <t>PL_ZEWD_1461000883_08</t>
  </si>
  <si>
    <t>02663985</t>
  </si>
  <si>
    <t>Boh. Westerplatte</t>
  </si>
  <si>
    <t>PL_ZEWD_1461000879_01</t>
  </si>
  <si>
    <t>02743825</t>
  </si>
  <si>
    <t>Brzoskwiniowa</t>
  </si>
  <si>
    <t>PL_ZEWD_1461000878_09</t>
  </si>
  <si>
    <t>90015233</t>
  </si>
  <si>
    <t>Srebrna</t>
  </si>
  <si>
    <t>PL_ZEWD_1461000866_06</t>
  </si>
  <si>
    <t>91006614</t>
  </si>
  <si>
    <t>Wiejska</t>
  </si>
  <si>
    <t>PL_ZEWD_1461000814_07</t>
  </si>
  <si>
    <t>92114051</t>
  </si>
  <si>
    <t>Rataja</t>
  </si>
  <si>
    <t>PL_ZEWD_1461000880_02</t>
  </si>
  <si>
    <t>83777519</t>
  </si>
  <si>
    <t>Sierakowskiego</t>
  </si>
  <si>
    <t>PL_ZEWD_1461000760_06</t>
  </si>
  <si>
    <t>90927668</t>
  </si>
  <si>
    <t>Prądzyńskiego</t>
  </si>
  <si>
    <t>PL_ZEWD_1461000768_02</t>
  </si>
  <si>
    <t>90600930</t>
  </si>
  <si>
    <t>Skierkowskiego</t>
  </si>
  <si>
    <t>PL_ZEWD_1461000765_06</t>
  </si>
  <si>
    <t>83777368</t>
  </si>
  <si>
    <t>Ostrowska</t>
  </si>
  <si>
    <t>PL_ZEWD_1461000842_00</t>
  </si>
  <si>
    <t>90906037</t>
  </si>
  <si>
    <t>PL_ZEWD_1461000836_09</t>
  </si>
  <si>
    <t>90067197</t>
  </si>
  <si>
    <t>PL_ZEWD_1461000833_03</t>
  </si>
  <si>
    <t>91050802</t>
  </si>
  <si>
    <t xml:space="preserve">Ostrowska </t>
  </si>
  <si>
    <t>PL_ZEWD_1461000834_05</t>
  </si>
  <si>
    <t>90925103</t>
  </si>
  <si>
    <t xml:space="preserve">Jedności </t>
  </si>
  <si>
    <t>PL_ZEWD_1461000874_01</t>
  </si>
  <si>
    <t>83777497</t>
  </si>
  <si>
    <t>PL_ZEWD_1461000889_00</t>
  </si>
  <si>
    <t>96189248</t>
  </si>
  <si>
    <t>Ławska</t>
  </si>
  <si>
    <t>PL_ZEWD_1461000823_04</t>
  </si>
  <si>
    <t>90927675</t>
  </si>
  <si>
    <t>Goworowska</t>
  </si>
  <si>
    <t>PL_ZEWD_1461000864_02</t>
  </si>
  <si>
    <t>94679221</t>
  </si>
  <si>
    <t>PL_ZEWD_1461000782_08</t>
  </si>
  <si>
    <t>72306847</t>
  </si>
  <si>
    <t>Celna</t>
  </si>
  <si>
    <t>PL_ZEWD_1461000759_05</t>
  </si>
  <si>
    <t>83777357</t>
  </si>
  <si>
    <t>Nadnarwiańska</t>
  </si>
  <si>
    <t>PL_ZEWD_1461000779_03</t>
  </si>
  <si>
    <t>02686982</t>
  </si>
  <si>
    <t>PL_ZEWD_1461000806_02</t>
  </si>
  <si>
    <t>83777423</t>
  </si>
  <si>
    <t>Kaczyńska</t>
  </si>
  <si>
    <t>PL_ZEWD_1461000870_03</t>
  </si>
  <si>
    <t>90905531</t>
  </si>
  <si>
    <t>PL_ZEWD_1461000764_04</t>
  </si>
  <si>
    <t>94679233</t>
  </si>
  <si>
    <t>Fortowa</t>
  </si>
  <si>
    <t>PL_ZEWD_1461000807_04</t>
  </si>
  <si>
    <t>83777288</t>
  </si>
  <si>
    <t>PL_ZEWD_1461000801_02</t>
  </si>
  <si>
    <t>94679222</t>
  </si>
  <si>
    <t>PL_ZEWD_1461000752_01</t>
  </si>
  <si>
    <t>01410854</t>
  </si>
  <si>
    <t>Niemena</t>
  </si>
  <si>
    <t>PL_ZEWD_1461001820_05</t>
  </si>
  <si>
    <t>90096542</t>
  </si>
  <si>
    <t>PL_ZEWD_1461001812_00</t>
  </si>
  <si>
    <t>00218048</t>
  </si>
  <si>
    <t>Jałowcowa</t>
  </si>
  <si>
    <t>PL_ZEWD_1461000798_09</t>
  </si>
  <si>
    <t>94679219</t>
  </si>
  <si>
    <t>Brzozowa</t>
  </si>
  <si>
    <t>PL_ZEWD_1461000767_00</t>
  </si>
  <si>
    <t>92114085</t>
  </si>
  <si>
    <t>Działkowa</t>
  </si>
  <si>
    <t>PL_ZEWD_1461023413_06</t>
  </si>
  <si>
    <t>92106962</t>
  </si>
  <si>
    <t>Kosynierów</t>
  </si>
  <si>
    <t>PL_ZEWD_1461022960_08</t>
  </si>
  <si>
    <t>94672666</t>
  </si>
  <si>
    <t>Akacjowa</t>
  </si>
  <si>
    <t>PL_ZEWD_1461022964_06</t>
  </si>
  <si>
    <t>94634995</t>
  </si>
  <si>
    <t>PL_ZEWD_1461000887_06</t>
  </si>
  <si>
    <t>02743826</t>
  </si>
  <si>
    <t>PL_ZEWD_1461000805_00</t>
  </si>
  <si>
    <t>91006617</t>
  </si>
  <si>
    <t>Staniszewskiego</t>
  </si>
  <si>
    <t>PL_ZEWD_1461000795_03</t>
  </si>
  <si>
    <t>92114058</t>
  </si>
  <si>
    <t>Stacha Konwy</t>
  </si>
  <si>
    <t>PL_ZEWD_1461000756_09</t>
  </si>
  <si>
    <t>72306851</t>
  </si>
  <si>
    <t>Śląska</t>
  </si>
  <si>
    <t>PL_ZEWD_1461000796_05</t>
  </si>
  <si>
    <t>92114079</t>
  </si>
  <si>
    <t>Korczaka</t>
  </si>
  <si>
    <t>PL_ZEWD_1461000885_02</t>
  </si>
  <si>
    <t>93091664</t>
  </si>
  <si>
    <t>PL_ZEWD_1415001568_04</t>
  </si>
  <si>
    <t>90555320</t>
  </si>
  <si>
    <t>Modrzejewska</t>
  </si>
  <si>
    <t>PL_ZEWD_1461000840_06</t>
  </si>
  <si>
    <t>94635212</t>
  </si>
  <si>
    <t>93021300</t>
  </si>
  <si>
    <t>Otok</t>
  </si>
  <si>
    <t>PL_ZEWD_1415003832_03</t>
  </si>
  <si>
    <t>90598997</t>
  </si>
  <si>
    <t>Słoneczna</t>
  </si>
  <si>
    <t>PL_ZEWD_1461000809_08</t>
  </si>
  <si>
    <t>83777691</t>
  </si>
  <si>
    <t>Sobieskiego</t>
  </si>
  <si>
    <t>PL_ZEWD_1461000770_05</t>
  </si>
  <si>
    <t>02661562</t>
  </si>
  <si>
    <t>Krańcowa</t>
  </si>
  <si>
    <t>dz. 30714</t>
  </si>
  <si>
    <t>PL_ZEWD_1461023471_06</t>
  </si>
  <si>
    <t>92106992</t>
  </si>
  <si>
    <t>PL_ZEWD_1461000734_07</t>
  </si>
  <si>
    <t>96215905</t>
  </si>
  <si>
    <t>Baśniowa</t>
  </si>
  <si>
    <t>PL_ZEWD_1461000737_03</t>
  </si>
  <si>
    <t>94635199</t>
  </si>
  <si>
    <t>PL_ZEWD_1461000740_08</t>
  </si>
  <si>
    <t>93463906</t>
  </si>
  <si>
    <t>PL_ZEWD_1415001567_02</t>
  </si>
  <si>
    <t>56401116</t>
  </si>
  <si>
    <t>PL_ZEWD_1461000736_01</t>
  </si>
  <si>
    <t>94635224</t>
  </si>
  <si>
    <t>Hubalczyków</t>
  </si>
  <si>
    <t>PL_ZEWD_1461000810_09</t>
  </si>
  <si>
    <t>91006606</t>
  </si>
  <si>
    <t>PL_ZEWD_1461000751_09</t>
  </si>
  <si>
    <t>02661582</t>
  </si>
  <si>
    <t>Psarskiego</t>
  </si>
  <si>
    <t>PL_ZEWD_1461000783_00</t>
  </si>
  <si>
    <t>94679218</t>
  </si>
  <si>
    <t>Orzeszkowej</t>
  </si>
  <si>
    <t>PL_ZEWD_1461000792_07</t>
  </si>
  <si>
    <t>72306850</t>
  </si>
  <si>
    <t>Pl. Bema</t>
  </si>
  <si>
    <t>PL_ZEWD_1461000791_05</t>
  </si>
  <si>
    <t>02661554</t>
  </si>
  <si>
    <t>Pomian</t>
  </si>
  <si>
    <t>PL_ZEWD_1461000746_00</t>
  </si>
  <si>
    <t>96393616</t>
  </si>
  <si>
    <t>PL_ZEWD_1461000804_08</t>
  </si>
  <si>
    <t>93088240</t>
  </si>
  <si>
    <t>Szpitalna</t>
  </si>
  <si>
    <t>PL_ZEWD_1461000754_05</t>
  </si>
  <si>
    <t>94452288</t>
  </si>
  <si>
    <t>Daleka Skrajna</t>
  </si>
  <si>
    <t>PL_ZEWD_1461000733_05</t>
  </si>
  <si>
    <t>96393587</t>
  </si>
  <si>
    <t>Bitwy Pod Ostrołęką</t>
  </si>
  <si>
    <t>PL_ZEWD_1461000731_01</t>
  </si>
  <si>
    <t>83777280</t>
  </si>
  <si>
    <t>Ks. St. Brzóski</t>
  </si>
  <si>
    <t>PL_ZEWD_1461000790_03</t>
  </si>
  <si>
    <t>01568613</t>
  </si>
  <si>
    <t>Mikołaja Kopernika</t>
  </si>
  <si>
    <t>PL_ZEWD_1461000722_04</t>
  </si>
  <si>
    <t>83777298</t>
  </si>
  <si>
    <t>Patriotów</t>
  </si>
  <si>
    <t>PL_ZEWD_1461000758_03</t>
  </si>
  <si>
    <t>94359037</t>
  </si>
  <si>
    <t>PL_ZEWD_1461000838_03</t>
  </si>
  <si>
    <t>92144250</t>
  </si>
  <si>
    <t>Janusza Korczaka</t>
  </si>
  <si>
    <t>PL_ZEWD_1461000824_06</t>
  </si>
  <si>
    <t>94635210</t>
  </si>
  <si>
    <t>PL_ZEWD_1461000808_06</t>
  </si>
  <si>
    <t>98333829</t>
  </si>
  <si>
    <t>Słowackiego</t>
  </si>
  <si>
    <t>PL_ZEWD_1461000785_04</t>
  </si>
  <si>
    <t>96215770</t>
  </si>
  <si>
    <t>Kozłowskiego</t>
  </si>
  <si>
    <t>PL_ZEWD_1461000757_01</t>
  </si>
  <si>
    <t>96393585</t>
  </si>
  <si>
    <t>Sucharskiego</t>
  </si>
  <si>
    <t>PL_ZEWD_1461000728_06</t>
  </si>
  <si>
    <t>94635206</t>
  </si>
  <si>
    <t>PL_ZEWD_1461000787_08</t>
  </si>
  <si>
    <t>94452286</t>
  </si>
  <si>
    <t>PL_ZEWD_1461000951_05</t>
  </si>
  <si>
    <t>83777193</t>
  </si>
  <si>
    <t>Wójta Romy</t>
  </si>
  <si>
    <t>PL_ZEWD_1461001150_06</t>
  </si>
  <si>
    <t>90906023</t>
  </si>
  <si>
    <t>Wypychy</t>
  </si>
  <si>
    <t>PL_ZEWD_1461001149_05</t>
  </si>
  <si>
    <t>83777640</t>
  </si>
  <si>
    <t>Komisji Edukacji Narodowej</t>
  </si>
  <si>
    <t>PL_ZEWD_1461000812_03</t>
  </si>
  <si>
    <t>90298071</t>
  </si>
  <si>
    <t>Chętnika</t>
  </si>
  <si>
    <t>PL_ZEWD_1461001819_04</t>
  </si>
  <si>
    <t>00318058</t>
  </si>
  <si>
    <t>Czeczotka</t>
  </si>
  <si>
    <t>PL_ZEWD_1461000772_09</t>
  </si>
  <si>
    <t>90398004</t>
  </si>
  <si>
    <t>Steyera</t>
  </si>
  <si>
    <t>PL_ZEWD_1461000773_01</t>
  </si>
  <si>
    <t>02686992</t>
  </si>
  <si>
    <t>Gen. Turskiego</t>
  </si>
  <si>
    <t>PL_ZEWD_1461000860_04</t>
  </si>
  <si>
    <t>83777438</t>
  </si>
  <si>
    <t>PL_ZEWD_1461000776_07</t>
  </si>
  <si>
    <t>02686991</t>
  </si>
  <si>
    <t>Łęczysk</t>
  </si>
  <si>
    <t>PL_ZEWD_1461000749_06</t>
  </si>
  <si>
    <t>56401101</t>
  </si>
  <si>
    <t>PL_ZEWD_1461000747_02</t>
  </si>
  <si>
    <t>02661560</t>
  </si>
  <si>
    <t>D-2</t>
  </si>
  <si>
    <t>PL_ZEWD_1461000857_09</t>
  </si>
  <si>
    <t>94452287</t>
  </si>
  <si>
    <t>Ks. Antoniego Pęksy</t>
  </si>
  <si>
    <t>PL_ZEWD_1461000843_02</t>
  </si>
  <si>
    <t>02661565</t>
  </si>
  <si>
    <t>Celulozowa</t>
  </si>
  <si>
    <t>PL_ZEWD_1461000739_07</t>
  </si>
  <si>
    <t>03516334</t>
  </si>
  <si>
    <t>D-3</t>
  </si>
  <si>
    <t>PL_ZEWD_1461000862_08</t>
  </si>
  <si>
    <t>94679225</t>
  </si>
  <si>
    <t>Gen. A. E. Fieldorfa "Nila"</t>
  </si>
  <si>
    <t>PL_ZEWD_1461000882_06</t>
  </si>
  <si>
    <t>02248388</t>
  </si>
  <si>
    <t>Obozowa</t>
  </si>
  <si>
    <t>PL_ZEWD_1461000881_04</t>
  </si>
  <si>
    <t>72306888</t>
  </si>
  <si>
    <t>PL_ZEWD_1461000750_07</t>
  </si>
  <si>
    <t>92112642</t>
  </si>
  <si>
    <t>PL_ZEWD_1461000811_01</t>
  </si>
  <si>
    <t>02661563</t>
  </si>
  <si>
    <t>Geodetów Zuchów Skautów</t>
  </si>
  <si>
    <t>PL_ZEWD_1461000800_00</t>
  </si>
  <si>
    <t>90905582</t>
  </si>
  <si>
    <t>Wesoła</t>
  </si>
  <si>
    <t>PL_ZEWD_1461000867_08</t>
  </si>
  <si>
    <t>907807</t>
  </si>
  <si>
    <t>Miła</t>
  </si>
  <si>
    <t>PL_ZEWD_1461000803_06</t>
  </si>
  <si>
    <t>83777431</t>
  </si>
  <si>
    <t>PL_ZEWD_1461000851_07</t>
  </si>
  <si>
    <t>90396528</t>
  </si>
  <si>
    <t>Lelewela</t>
  </si>
  <si>
    <t>PL_ZEWD_1461000844_04</t>
  </si>
  <si>
    <t>90907227</t>
  </si>
  <si>
    <t>D-4</t>
  </si>
  <si>
    <t>PL_ZEWD_1461000735_09</t>
  </si>
  <si>
    <t>02661557</t>
  </si>
  <si>
    <t>Żeromskiego</t>
  </si>
  <si>
    <t>PL_ZEWD_1461000766_08</t>
  </si>
  <si>
    <t>94679232</t>
  </si>
  <si>
    <t>PL_ZEWD_1461000730_09</t>
  </si>
  <si>
    <t>02664093</t>
  </si>
  <si>
    <t>Kolejowa</t>
  </si>
  <si>
    <t>PL_ZEWD_1461000826_00</t>
  </si>
  <si>
    <t>96215823</t>
  </si>
  <si>
    <t>PL_ZEWD_1461000859_03</t>
  </si>
  <si>
    <t>96215904</t>
  </si>
  <si>
    <t>Wojska Polskiego</t>
  </si>
  <si>
    <t>PL_ZEWD_1461000748_04</t>
  </si>
  <si>
    <t>92114052</t>
  </si>
  <si>
    <t>Korzeniowskiej</t>
  </si>
  <si>
    <t>PL_ZEWD_1461000780_04</t>
  </si>
  <si>
    <t>90298044</t>
  </si>
  <si>
    <t>PL_ZEWD_1461000781_06</t>
  </si>
  <si>
    <t>92112629</t>
  </si>
  <si>
    <t>PL_ZEWD_1461000753_03</t>
  </si>
  <si>
    <t>83777299</t>
  </si>
  <si>
    <t>Roweckiego "Grota"</t>
  </si>
  <si>
    <t>PL_ZEWD_1461000886_04</t>
  </si>
  <si>
    <t>96393584</t>
  </si>
  <si>
    <t>Siewna</t>
  </si>
  <si>
    <t>PL_ZEWD_1461000873_09</t>
  </si>
  <si>
    <t>98333834</t>
  </si>
  <si>
    <t>PL_ZEWD_1461000846_08</t>
  </si>
  <si>
    <t>83777458</t>
  </si>
  <si>
    <t>PL_ZEWD_1461000845_06</t>
  </si>
  <si>
    <t>02661558</t>
  </si>
  <si>
    <t>Rolna</t>
  </si>
  <si>
    <t>PL_ZEWD_1461000799_01</t>
  </si>
  <si>
    <t>92114084</t>
  </si>
  <si>
    <t>PL_ZEWD_1461000744_06</t>
  </si>
  <si>
    <t>94679223</t>
  </si>
  <si>
    <t>PL_ZEWD_1461000742_02</t>
  </si>
  <si>
    <t>72306852</t>
  </si>
  <si>
    <t>PL_ZEWD_1461000743_04</t>
  </si>
  <si>
    <t>02686981</t>
  </si>
  <si>
    <t>PL_ZEWD_1461000745_08</t>
  </si>
  <si>
    <t>98123654</t>
  </si>
  <si>
    <t>Kubusia Puchatka</t>
  </si>
  <si>
    <t>PL_ZEWD_1461000741_00</t>
  </si>
  <si>
    <t>02661556</t>
  </si>
  <si>
    <t>PL_ZEWD_1461000775_05</t>
  </si>
  <si>
    <t>90096495</t>
  </si>
  <si>
    <t>5 Pułku Ułanów</t>
  </si>
  <si>
    <t>PL_ZEWD_1461000837_01</t>
  </si>
  <si>
    <t>96215824</t>
  </si>
  <si>
    <t>PL_ZEWD_1461000729_08</t>
  </si>
  <si>
    <t>848410</t>
  </si>
  <si>
    <t>Wyspiańskiego</t>
  </si>
  <si>
    <t>PL_ZEWD_1461000847_00</t>
  </si>
  <si>
    <t>96215825</t>
  </si>
  <si>
    <t>PL_ZEWD_1461000802_04</t>
  </si>
  <si>
    <t>907806</t>
  </si>
  <si>
    <t>Starowiejska</t>
  </si>
  <si>
    <t>PL_ZEWD_1461000852_09</t>
  </si>
  <si>
    <t>96215901</t>
  </si>
  <si>
    <t>PL_ZEWD_1461000777_09</t>
  </si>
  <si>
    <t>83777405</t>
  </si>
  <si>
    <t>Pileckiego</t>
  </si>
  <si>
    <t>PL_ZEWD_1461000769_04</t>
  </si>
  <si>
    <t>96215903</t>
  </si>
  <si>
    <t>Leśna</t>
  </si>
  <si>
    <t>PL_ZEWD_1461000863_00</t>
  </si>
  <si>
    <t>72306840</t>
  </si>
  <si>
    <t>PL_ZEWD_1461000778_01</t>
  </si>
  <si>
    <t>02661564</t>
  </si>
  <si>
    <t>Łomżyńska</t>
  </si>
  <si>
    <t>PL_ZEWD_1461000855_05</t>
  </si>
  <si>
    <t>92112624</t>
  </si>
  <si>
    <t>Skowrońskiego</t>
  </si>
  <si>
    <t>PL_ZEWD_1461000854_03</t>
  </si>
  <si>
    <t>96215906</t>
  </si>
  <si>
    <t>Poznańska</t>
  </si>
  <si>
    <t>PL_ZEWD_1461000861_06</t>
  </si>
  <si>
    <t>02661555</t>
  </si>
  <si>
    <t>Leśniewo</t>
  </si>
  <si>
    <t>01553158</t>
  </si>
  <si>
    <t>92144172</t>
  </si>
  <si>
    <t>PL_ZEWD_1461000797_07</t>
  </si>
  <si>
    <t>83388139</t>
  </si>
  <si>
    <t>PL_ZEWD_1461000771_07</t>
  </si>
  <si>
    <t>01553148</t>
  </si>
  <si>
    <t>PL_ZEWD_1461000888_08</t>
  </si>
  <si>
    <t>56401063</t>
  </si>
  <si>
    <t>PL_ZEWD_1461024224_08</t>
  </si>
  <si>
    <t>100771265</t>
  </si>
  <si>
    <t>Park Wodny</t>
  </si>
  <si>
    <t>Ostrołeka</t>
  </si>
  <si>
    <t>PL_ZEWD_1461000977_05</t>
  </si>
  <si>
    <t>44344251</t>
  </si>
  <si>
    <t>PL_ZEWD_1461000978_07</t>
  </si>
  <si>
    <t>44343922</t>
  </si>
  <si>
    <t>Miasto Ostrołęka - Park wodny</t>
  </si>
  <si>
    <t>Ostrołęckie Przedsiębiorstwo Wodociągów i Knalizacji Sp. z o.o.</t>
  </si>
  <si>
    <t>Strefa szczyt popołudniowy</t>
  </si>
  <si>
    <t>OPWiK sp. z. o.o</t>
  </si>
  <si>
    <t>SUW Kurpiowska zasilanie podstawowe</t>
  </si>
  <si>
    <t xml:space="preserve">ul. Kurpiowska </t>
  </si>
  <si>
    <t>PL_ZEWD_1461000991_01</t>
  </si>
  <si>
    <t>50099001</t>
  </si>
  <si>
    <t>SUW Kurpiowska zasilanie rezerwowe</t>
  </si>
  <si>
    <t>PL_ZEWD_1461000992_03</t>
  </si>
  <si>
    <t>50099057</t>
  </si>
  <si>
    <t>Oczyszczalnia zasilanie podstawowe</t>
  </si>
  <si>
    <t>ul. Chemiczna</t>
  </si>
  <si>
    <t>PL_ZEWD_1461000821_00</t>
  </si>
  <si>
    <t>96750682</t>
  </si>
  <si>
    <t>Oczyszczalnia zasilanie rezerwowe</t>
  </si>
  <si>
    <t>PL_ZEWD_1461000820_08</t>
  </si>
  <si>
    <t>96750683</t>
  </si>
  <si>
    <t>Strefa szczyt przedpołudniowy</t>
  </si>
  <si>
    <t>Strefa szczyt przedpołudniowy/dzienna</t>
  </si>
  <si>
    <t>Pompownia nr 1</t>
  </si>
  <si>
    <t>L. Bogusławskiego</t>
  </si>
  <si>
    <t>PL_ZEWD_1461000902_02</t>
  </si>
  <si>
    <t>50437828</t>
  </si>
  <si>
    <t>Pompownia nr 2</t>
  </si>
  <si>
    <t>PL_ZEWD_1461000901_00</t>
  </si>
  <si>
    <t>01695585</t>
  </si>
  <si>
    <t>Pompownia nr 5</t>
  </si>
  <si>
    <t>PL_ZEWD_1461000638_07</t>
  </si>
  <si>
    <t>56401106</t>
  </si>
  <si>
    <t>Pompownia nr 7</t>
  </si>
  <si>
    <t>PL_ZEWD_1461000639_03</t>
  </si>
  <si>
    <t>56281568</t>
  </si>
  <si>
    <t>Wschodnia</t>
  </si>
  <si>
    <t>Pompownia nr 8</t>
  </si>
  <si>
    <t>PL_ZEWD_1461000903_04</t>
  </si>
  <si>
    <t>01100463</t>
  </si>
  <si>
    <t>Pompownia nr 16</t>
  </si>
  <si>
    <t>07-401</t>
  </si>
  <si>
    <t>PL_ZEWD_1461000690_05</t>
  </si>
  <si>
    <t>94674795</t>
  </si>
  <si>
    <t>Pompownia nr 26</t>
  </si>
  <si>
    <t>PL_ZEWD_1461000694_03</t>
  </si>
  <si>
    <t>96645111</t>
  </si>
  <si>
    <t>Pompownia nr 4</t>
  </si>
  <si>
    <t>PL_ZEWD_1461000897_05</t>
  </si>
  <si>
    <t>93020740</t>
  </si>
  <si>
    <t>Pompownia nr 6</t>
  </si>
  <si>
    <t>PL_ZEWD_1461000898_07</t>
  </si>
  <si>
    <t>90298059</t>
  </si>
  <si>
    <t>Pompownia nr 9</t>
  </si>
  <si>
    <t>PL_ZEWD_1461000687_00</t>
  </si>
  <si>
    <t>02788907</t>
  </si>
  <si>
    <t>Pompownia nr 11</t>
  </si>
  <si>
    <t>PL_ZEWD_1461000696_07</t>
  </si>
  <si>
    <t>9292684</t>
  </si>
  <si>
    <t>Bojowników</t>
  </si>
  <si>
    <t>Pompownia nr 12</t>
  </si>
  <si>
    <t>PL_ZEWD_1461000815_09</t>
  </si>
  <si>
    <t>11503678</t>
  </si>
  <si>
    <t>Pompownia nr 13</t>
  </si>
  <si>
    <t>PL_ZEWD_1461000671_09</t>
  </si>
  <si>
    <t>93489650</t>
  </si>
  <si>
    <t>Pompownia nr 14</t>
  </si>
  <si>
    <t>Turskiego</t>
  </si>
  <si>
    <t>PL_ZEWD_1461000645_00</t>
  </si>
  <si>
    <t>93489602</t>
  </si>
  <si>
    <t>Pompownia nr 15</t>
  </si>
  <si>
    <t>PL_ZEWD_1461000644_08</t>
  </si>
  <si>
    <t>93489611</t>
  </si>
  <si>
    <t>Pogodna</t>
  </si>
  <si>
    <t>Pompownia nr 17</t>
  </si>
  <si>
    <t>PL_ZEWD_1461000639_09</t>
  </si>
  <si>
    <t>11519046</t>
  </si>
  <si>
    <t>Pompownia nr 18</t>
  </si>
  <si>
    <t>PL_ZEWD_1461000678_03</t>
  </si>
  <si>
    <t>93091623</t>
  </si>
  <si>
    <t>PL_ZEWD_1461000703_08</t>
  </si>
  <si>
    <t>93091708</t>
  </si>
  <si>
    <t>Pompownia nr 20</t>
  </si>
  <si>
    <t>PL_ZEWD_1461000630_01</t>
  </si>
  <si>
    <t>93489442</t>
  </si>
  <si>
    <t>Pompownia nr 21</t>
  </si>
  <si>
    <t>J.K. Ordona</t>
  </si>
  <si>
    <t>PL_ZEWD_1461000629_00</t>
  </si>
  <si>
    <t>11568333</t>
  </si>
  <si>
    <t>Gościniec Mazurski</t>
  </si>
  <si>
    <t>Pompownia nr 22</t>
  </si>
  <si>
    <t>PL_ZEWD_1461000641_02</t>
  </si>
  <si>
    <t>93489426</t>
  </si>
  <si>
    <t>Pompownia nr 23</t>
  </si>
  <si>
    <t>PL_ZEWD_1461000677_01</t>
  </si>
  <si>
    <t>12872241</t>
  </si>
  <si>
    <t>Pompownia nr 24</t>
  </si>
  <si>
    <t>PL_ZEWD_1461000667_02</t>
  </si>
  <si>
    <t>12200283</t>
  </si>
  <si>
    <t>Pompownia nr 25</t>
  </si>
  <si>
    <t>PL_ZEWD_1461000647_04</t>
  </si>
  <si>
    <t>12576771</t>
  </si>
  <si>
    <t>Magazynowa</t>
  </si>
  <si>
    <t>Pompownia nr 27</t>
  </si>
  <si>
    <t>PL_ZEWD_1461000945_04</t>
  </si>
  <si>
    <t>96114107</t>
  </si>
  <si>
    <t>Pompownia nr 28</t>
  </si>
  <si>
    <t>al.. Ks. Jerzego Popiełuszki</t>
  </si>
  <si>
    <t>PL_ZEWD_1461022389_06</t>
  </si>
  <si>
    <t>93133334</t>
  </si>
  <si>
    <t>Pompownia nr PS01</t>
  </si>
  <si>
    <t>al.. Jana Pawła II</t>
  </si>
  <si>
    <t>PL_ZEWD_1461000670_07</t>
  </si>
  <si>
    <t>8362291</t>
  </si>
  <si>
    <t>Uniwersytet Przyrodniczo-Humanistyczny w Siedlcach</t>
  </si>
  <si>
    <t>Uniwersytet Przyrodniczo-Humanistyczny</t>
  </si>
  <si>
    <t xml:space="preserve">Miasteczko Akademickie </t>
  </si>
  <si>
    <t>ul. Żytnia</t>
  </si>
  <si>
    <t xml:space="preserve"> Siedlce</t>
  </si>
  <si>
    <t>PL_ZEWD_1464018370_07</t>
  </si>
  <si>
    <t>Numer PPE/ewidencyjny</t>
  </si>
  <si>
    <t>Obecna Taryfa</t>
  </si>
  <si>
    <t>WNŚP (Budynek Główny)</t>
  </si>
  <si>
    <t xml:space="preserve"> ul. 3 Maja</t>
  </si>
  <si>
    <t>PL_ZEWD_1464018375_07</t>
  </si>
  <si>
    <t xml:space="preserve">WNŚP (Instytut Nauk Chemicznych), </t>
  </si>
  <si>
    <t>PL_ZEWD_1464018322_06</t>
  </si>
  <si>
    <t>Wydział Agrobioinżynierii i Nauk o Zwierzętach</t>
  </si>
  <si>
    <t>ul. Prusa</t>
  </si>
  <si>
    <t>PL_ZEWD_1464018351_01</t>
  </si>
  <si>
    <t>Pałac Ogińskich</t>
  </si>
  <si>
    <t xml:space="preserve"> ul. Konarskiego</t>
  </si>
  <si>
    <t>PL_ZEWD_1464018364_06</t>
  </si>
  <si>
    <t xml:space="preserve">Ośrodek Jeździecki </t>
  </si>
  <si>
    <t>ul. Kazimierzowska</t>
  </si>
  <si>
    <t>PL_ZEWD_1464032698_05</t>
  </si>
  <si>
    <t>Szklarnia</t>
  </si>
  <si>
    <t xml:space="preserve"> ul. Wiszniewskiego</t>
  </si>
  <si>
    <t>PL_ZEWD_1464033142_05</t>
  </si>
  <si>
    <t xml:space="preserve">Rolnicza Stacja Doświadczalna </t>
  </si>
  <si>
    <t xml:space="preserve"> 08-111</t>
  </si>
  <si>
    <t>Krzesk</t>
  </si>
  <si>
    <t>PL_ZEWD_1426011000_07</t>
  </si>
  <si>
    <t xml:space="preserve">Ośrodek Wypoczynkowy </t>
  </si>
  <si>
    <t>Sztynorcka</t>
  </si>
  <si>
    <t>11-600</t>
  </si>
  <si>
    <t xml:space="preserve"> Ogonki</t>
  </si>
  <si>
    <t>PL_ZEBB_2819004617_06</t>
  </si>
  <si>
    <t xml:space="preserve">Zakład Gospodarki Komunalnej w Górze Kalwarii Sp. z o.o. </t>
  </si>
  <si>
    <t>123-107-97-46</t>
  </si>
  <si>
    <t>Św. Antoniego 1</t>
  </si>
  <si>
    <t>05-530</t>
  </si>
  <si>
    <t>Moczydłów</t>
  </si>
  <si>
    <t/>
  </si>
  <si>
    <t>Góra Kalwaria</t>
  </si>
  <si>
    <t>PL_ZEWD_1418050522_01</t>
  </si>
  <si>
    <t>01429474</t>
  </si>
  <si>
    <t>Wólka Dworska</t>
  </si>
  <si>
    <t>PL_ZEWD_1418002870_00</t>
  </si>
  <si>
    <t>01108755</t>
  </si>
  <si>
    <t>B11</t>
  </si>
  <si>
    <t>ZGK Sp. z o.o. w Górze Kalwarii</t>
  </si>
  <si>
    <t>ZGK w Górze Kalwarii</t>
  </si>
  <si>
    <t>Św. Antoniego</t>
  </si>
  <si>
    <t>PL_ZEWD_1418002916_06</t>
  </si>
  <si>
    <t>94673275</t>
  </si>
  <si>
    <t>PL_ZEWD_1418002760_03</t>
  </si>
  <si>
    <t>56424456</t>
  </si>
  <si>
    <t>Skierniewicka</t>
  </si>
  <si>
    <t>PL_ZEWD_1418002730_06</t>
  </si>
  <si>
    <t>01695481</t>
  </si>
  <si>
    <t>PL_ZEWD_1418002791_02</t>
  </si>
  <si>
    <t>01661507</t>
  </si>
  <si>
    <t>05-507</t>
  </si>
  <si>
    <t>Brześce</t>
  </si>
  <si>
    <t>PL_ZEWD_1418002753_00</t>
  </si>
  <si>
    <t>04097581</t>
  </si>
  <si>
    <t>Brzumin</t>
  </si>
  <si>
    <t>PL_ZEWD_1418002802_01</t>
  </si>
  <si>
    <t>00908244</t>
  </si>
  <si>
    <t>Czersk</t>
  </si>
  <si>
    <t>Wrzosowa</t>
  </si>
  <si>
    <t>05-532</t>
  </si>
  <si>
    <t>Kąty</t>
  </si>
  <si>
    <t>PL_ZEWD_1418002801_09</t>
  </si>
  <si>
    <t>00908913</t>
  </si>
  <si>
    <t>Sierzchów</t>
  </si>
  <si>
    <t>PL_ZEWD_1418002752_08</t>
  </si>
  <si>
    <t>01661631</t>
  </si>
  <si>
    <t>Sobików</t>
  </si>
  <si>
    <t>PL_ZEWD_1418002767_07</t>
  </si>
  <si>
    <t>01661541</t>
  </si>
  <si>
    <t>Kalwaryjska</t>
  </si>
  <si>
    <t>PL_ZEWD_1418002800_07</t>
  </si>
  <si>
    <t>01695354</t>
  </si>
  <si>
    <t>Zakalwaria</t>
  </si>
  <si>
    <t>PL_ZEWD_1418002793_06</t>
  </si>
  <si>
    <t>01661735</t>
  </si>
  <si>
    <t>ks. Zygmunta Sajny</t>
  </si>
  <si>
    <t>PL_ZEWD_1418002728_03</t>
  </si>
  <si>
    <t>9988602</t>
  </si>
  <si>
    <t>Wyzwolenia</t>
  </si>
  <si>
    <t>PL_ZEWD_1418002727_01</t>
  </si>
  <si>
    <t>91223976</t>
  </si>
  <si>
    <t>Pijarska</t>
  </si>
  <si>
    <t>PL_ZEWD_1418002792_04</t>
  </si>
  <si>
    <t>04101058</t>
  </si>
  <si>
    <t>PL_ZEWD_1418002754_02</t>
  </si>
  <si>
    <t>93135261</t>
  </si>
  <si>
    <t>Budowlanych</t>
  </si>
  <si>
    <t>PL_ZEWD_1418002763_09</t>
  </si>
  <si>
    <t>8466260</t>
  </si>
  <si>
    <t>Klonowa</t>
  </si>
  <si>
    <t>PL_ZEWD_1418002762_07</t>
  </si>
  <si>
    <t>93267971</t>
  </si>
  <si>
    <t>PL_ZEWD_1418002731_08</t>
  </si>
  <si>
    <t>70905526</t>
  </si>
  <si>
    <t>Graniczna</t>
  </si>
  <si>
    <t>dz. 646/1</t>
  </si>
  <si>
    <t>PL_ZEWD_1418006845_01</t>
  </si>
  <si>
    <t>46620560</t>
  </si>
  <si>
    <t>dz. 7/1</t>
  </si>
  <si>
    <t>PL_ZEWD_1418006846_03</t>
  </si>
  <si>
    <t>12366060</t>
  </si>
  <si>
    <t>Mariańska</t>
  </si>
  <si>
    <t>PL_ZEWD_1418002790_00</t>
  </si>
  <si>
    <t>90642486</t>
  </si>
  <si>
    <t>Batalionu Czwartaków</t>
  </si>
  <si>
    <t>dz. 22/2</t>
  </si>
  <si>
    <t>PL_ZEWD_1418006847_05</t>
  </si>
  <si>
    <t>12162006</t>
  </si>
  <si>
    <t>o. Papczyńskiego</t>
  </si>
  <si>
    <t>PL_ZEWD_1418002758_00</t>
  </si>
  <si>
    <t>91346100</t>
  </si>
  <si>
    <t>Lipkowska</t>
  </si>
  <si>
    <t>dz. 28/1</t>
  </si>
  <si>
    <t>PL_ZEWD_1418006281_01</t>
  </si>
  <si>
    <t>91233496</t>
  </si>
  <si>
    <t>Rybie</t>
  </si>
  <si>
    <t>dz. 21</t>
  </si>
  <si>
    <t>PL_ZEWD_1418002797_04</t>
  </si>
  <si>
    <t>91354047</t>
  </si>
  <si>
    <t>43</t>
  </si>
  <si>
    <t>12613376</t>
  </si>
  <si>
    <t>dz. 11/15</t>
  </si>
  <si>
    <t>Marianki</t>
  </si>
  <si>
    <t>PL_ZEWD_1418099606_06</t>
  </si>
  <si>
    <t>96227830</t>
  </si>
  <si>
    <t>Spokojna</t>
  </si>
  <si>
    <t>Baniocha</t>
  </si>
  <si>
    <t>PL_ZEWD_1418002789_09</t>
  </si>
  <si>
    <t>90642573</t>
  </si>
  <si>
    <t>PL_ZEWD_1418002783_07</t>
  </si>
  <si>
    <t>12200431</t>
  </si>
  <si>
    <t>Sosnowa</t>
  </si>
  <si>
    <t>PL_ZEWD_1418002782_05</t>
  </si>
  <si>
    <t>90642462</t>
  </si>
  <si>
    <t>Podleśna</t>
  </si>
  <si>
    <t>PL_ZEWD_1418002795_00</t>
  </si>
  <si>
    <t>91346025</t>
  </si>
  <si>
    <t>PL_ZEWD_1418002768_09</t>
  </si>
  <si>
    <t>93066086</t>
  </si>
  <si>
    <t>Piuławska</t>
  </si>
  <si>
    <t>PL_ZEWD_1418002780_01</t>
  </si>
  <si>
    <t>93135259</t>
  </si>
  <si>
    <t>Puławska</t>
  </si>
  <si>
    <t>PL_ZEWD_1418002779_00</t>
  </si>
  <si>
    <t>91353979</t>
  </si>
  <si>
    <t>PL_ZEWD_1418002794_08</t>
  </si>
  <si>
    <t>91353124</t>
  </si>
  <si>
    <t>PL_ZEWD_1418002785_01</t>
  </si>
  <si>
    <t>91353521</t>
  </si>
  <si>
    <t>Łubińska</t>
  </si>
  <si>
    <t>PL_ZEWD_1418002778_08</t>
  </si>
  <si>
    <t>93007887</t>
  </si>
  <si>
    <t>PL_ZEWD_1418002786_03</t>
  </si>
  <si>
    <t>93135258</t>
  </si>
  <si>
    <t>Skrajna</t>
  </si>
  <si>
    <t>PL_ZEWD_1418002732_00</t>
  </si>
  <si>
    <t>94595127</t>
  </si>
  <si>
    <t>Lipowa</t>
  </si>
  <si>
    <t>PL_ZEWD_1418002764_01</t>
  </si>
  <si>
    <t>01695287</t>
  </si>
  <si>
    <t>Polna</t>
  </si>
  <si>
    <t>dz. 350/4</t>
  </si>
  <si>
    <t>05-520</t>
  </si>
  <si>
    <t>PL_ZEWD_1418016807_05</t>
  </si>
  <si>
    <t>11387557</t>
  </si>
  <si>
    <t>Jesionowa</t>
  </si>
  <si>
    <t>dz. 283</t>
  </si>
  <si>
    <t>PL_ZEWD_1418002756_06</t>
  </si>
  <si>
    <t>72405623</t>
  </si>
  <si>
    <t>dz. 6/12</t>
  </si>
  <si>
    <t>PL_ZEWD_1418002751_06</t>
  </si>
  <si>
    <t>72405627</t>
  </si>
  <si>
    <t>dz.7/3</t>
  </si>
  <si>
    <t>PL_ZEWD_1418002757_08</t>
  </si>
  <si>
    <t>11070355</t>
  </si>
  <si>
    <t>Wólka Załęska</t>
  </si>
  <si>
    <t>PL_ZEWD_1418002734_04</t>
  </si>
  <si>
    <t>94595123</t>
  </si>
  <si>
    <t>Łubna</t>
  </si>
  <si>
    <t>PL_ZEWD_1418002781_03</t>
  </si>
  <si>
    <t>90642457</t>
  </si>
  <si>
    <t>Szymanów</t>
  </si>
  <si>
    <t>PL_ZEWD_1418002729_05</t>
  </si>
  <si>
    <t>90642446</t>
  </si>
  <si>
    <t>(droga powiat.)</t>
  </si>
  <si>
    <t>PL_ZEWD_1418002755_04</t>
  </si>
  <si>
    <t>90642459</t>
  </si>
  <si>
    <t>Solec</t>
  </si>
  <si>
    <t>PL_ZEWD_1418002788_07</t>
  </si>
  <si>
    <t>90642579</t>
  </si>
  <si>
    <t>dz. 66</t>
  </si>
  <si>
    <t>PL_ZEWD_1418002804_05</t>
  </si>
  <si>
    <t>72405604</t>
  </si>
  <si>
    <t>dz. 102</t>
  </si>
  <si>
    <t>PL_ZEWD_1418002798_06</t>
  </si>
  <si>
    <t>72405668</t>
  </si>
  <si>
    <t>PL_ZEWD_1418002799_08</t>
  </si>
  <si>
    <t>72405628</t>
  </si>
  <si>
    <t>dz. 34</t>
  </si>
  <si>
    <t>PL_ZEWD_1418002718_04</t>
  </si>
  <si>
    <t>8424636</t>
  </si>
  <si>
    <t>Jana Kochanowskiego</t>
  </si>
  <si>
    <t>Tomice</t>
  </si>
  <si>
    <t>PL_ZEWD_1418003705_06</t>
  </si>
  <si>
    <t>94673304</t>
  </si>
  <si>
    <t>PL_ZEWD_1418003706_08</t>
  </si>
  <si>
    <t>94673291</t>
  </si>
  <si>
    <t>Mikołaja Reja</t>
  </si>
  <si>
    <t>PL_ZEWD_1418003707_00</t>
  </si>
  <si>
    <t>94673298</t>
  </si>
  <si>
    <t>Mikówiec</t>
  </si>
  <si>
    <t>PL_ZEWD_1418002765_03</t>
  </si>
  <si>
    <t>91353991</t>
  </si>
  <si>
    <t>Wilczynek</t>
  </si>
  <si>
    <t>PL_ZEWD_1418002796_02</t>
  </si>
  <si>
    <t>91350151</t>
  </si>
  <si>
    <t>PL_ZEWD_1418002784_09</t>
  </si>
  <si>
    <t>9321756</t>
  </si>
  <si>
    <t>Wilanowska</t>
  </si>
  <si>
    <t>dz. 100/7</t>
  </si>
  <si>
    <t>PL_ZEWD_1418016657_04</t>
  </si>
  <si>
    <t>10632186</t>
  </si>
  <si>
    <t>dz. 5/3</t>
  </si>
  <si>
    <t>Linin</t>
  </si>
  <si>
    <t>PL_ZEWD_1418002803_03</t>
  </si>
  <si>
    <t>91345917</t>
  </si>
  <si>
    <t>PL_ZEWD_1418094109_07</t>
  </si>
  <si>
    <t>93794875</t>
  </si>
  <si>
    <t>Dębowa</t>
  </si>
  <si>
    <t>dz. 226/2</t>
  </si>
  <si>
    <t>PL_ZEWD_1418005535_01</t>
  </si>
  <si>
    <t>12365785</t>
  </si>
  <si>
    <t>dz. 50</t>
  </si>
  <si>
    <t>Baniocha (Mikówiec)</t>
  </si>
  <si>
    <t>PL_ZEWD_1418005534_09</t>
  </si>
  <si>
    <t>12179094</t>
  </si>
  <si>
    <t>dz.268/16</t>
  </si>
  <si>
    <t>PL_ZEWD_1418007189_06</t>
  </si>
  <si>
    <t>91353285</t>
  </si>
  <si>
    <t>Walewicka</t>
  </si>
  <si>
    <t>dz. 117/5</t>
  </si>
  <si>
    <t>1161198</t>
  </si>
  <si>
    <t>PL_ZEWD_1418002766_05</t>
  </si>
  <si>
    <t>01013176</t>
  </si>
  <si>
    <t>Wyszyńskiego</t>
  </si>
  <si>
    <t>PL_ZEWD_1418002761_05</t>
  </si>
  <si>
    <t>72405569</t>
  </si>
  <si>
    <t>Pompa P2</t>
  </si>
  <si>
    <t>PL_ZEWD_1418002787_05</t>
  </si>
  <si>
    <t>90642452</t>
  </si>
  <si>
    <t>Towarowa</t>
  </si>
  <si>
    <t>P-1</t>
  </si>
  <si>
    <t>PL_ZEWD_1418104701_08</t>
  </si>
  <si>
    <t>P-2</t>
  </si>
  <si>
    <t>PL_ZEWD_1418104702_00</t>
  </si>
  <si>
    <t>P-3</t>
  </si>
  <si>
    <t>PL_ZEWD_1418104703_02</t>
  </si>
  <si>
    <t>P-4</t>
  </si>
  <si>
    <t>PL_ZEWD_1418104705_06</t>
  </si>
  <si>
    <t>Bielińskiego</t>
  </si>
  <si>
    <t>dz.770/35</t>
  </si>
  <si>
    <t>025103371</t>
  </si>
  <si>
    <t>Centrum Kształcenia na Odlegość na Wsiach w Ligowie</t>
  </si>
  <si>
    <t>Gmina Krasne</t>
  </si>
  <si>
    <t>761-1542-308</t>
  </si>
  <si>
    <t>A. Mickiewicza 23</t>
  </si>
  <si>
    <t>06-408</t>
  </si>
  <si>
    <t>Krasne</t>
  </si>
  <si>
    <t>7.1</t>
  </si>
  <si>
    <t>23</t>
  </si>
  <si>
    <t>28.1</t>
  </si>
  <si>
    <t>28.2</t>
  </si>
  <si>
    <t>Wężewo</t>
  </si>
  <si>
    <t>95423197</t>
  </si>
  <si>
    <t>OSP Pęczki-Kozłowo</t>
  </si>
  <si>
    <t>Pęczki- Kozłowo</t>
  </si>
  <si>
    <t>Żbiki</t>
  </si>
  <si>
    <t>OSP Zielona</t>
  </si>
  <si>
    <t>Zalesie</t>
  </si>
  <si>
    <t>Nowe Żmijewo</t>
  </si>
  <si>
    <t>OSP Krasne</t>
  </si>
  <si>
    <t>ZOZ</t>
  </si>
  <si>
    <t>Milewo-Szwejki</t>
  </si>
  <si>
    <t>Spółdzielcza</t>
  </si>
  <si>
    <t>37</t>
  </si>
  <si>
    <t>95771345</t>
  </si>
  <si>
    <t>Miejskie Zakłady Komunikacyjne w Ostrołęce Sp. z. o.o</t>
  </si>
  <si>
    <t xml:space="preserve">MZK Ostrołęka </t>
  </si>
  <si>
    <t>Wiata  przystankowa + tablica  informacyjna</t>
  </si>
  <si>
    <t xml:space="preserve">ul. Gen. Ludwika Bogusławskiego </t>
  </si>
  <si>
    <t>PL_ZEWD_1461001924_01</t>
  </si>
  <si>
    <t>92915086</t>
  </si>
  <si>
    <t>ładowanie autobusów</t>
  </si>
  <si>
    <t xml:space="preserve">ul. Kołobrzeska </t>
  </si>
  <si>
    <t>PL_ZEWD_1461001927_07</t>
  </si>
  <si>
    <t>04142771</t>
  </si>
  <si>
    <t>stacja paliw</t>
  </si>
  <si>
    <t>PL_ZEWD_1461001925_03</t>
  </si>
  <si>
    <t>56214959</t>
  </si>
  <si>
    <t>Myjnia</t>
  </si>
  <si>
    <t>PL_ZEWD_1461001939_00</t>
  </si>
  <si>
    <t>56214960</t>
  </si>
  <si>
    <t>Tablica  informacyjna</t>
  </si>
  <si>
    <t>PL_ZEWD_1461001937_06</t>
  </si>
  <si>
    <t>13553124</t>
  </si>
  <si>
    <t>Tablica informacyjna</t>
  </si>
  <si>
    <t>ul. Sikorskiego</t>
  </si>
  <si>
    <t xml:space="preserve">07-410 </t>
  </si>
  <si>
    <t>PL_ZEWD_1461001938_08</t>
  </si>
  <si>
    <t>13496736</t>
  </si>
  <si>
    <t>Wiata  przystankowa</t>
  </si>
  <si>
    <t>ul. Warszawska</t>
  </si>
  <si>
    <t>PL_ZEWD_1461001930_02</t>
  </si>
  <si>
    <t>13506579</t>
  </si>
  <si>
    <t xml:space="preserve"> Wiata  przystankowa  + tablica informacyjna</t>
  </si>
  <si>
    <t>ul. 11 Listopada</t>
  </si>
  <si>
    <t>PL_ZEWD_1461001932_06</t>
  </si>
  <si>
    <t>13553097</t>
  </si>
  <si>
    <t>Wiata  przystankowa  + tablica informacyjna</t>
  </si>
  <si>
    <t xml:space="preserve">ul. Bolesława Prusa </t>
  </si>
  <si>
    <t>PL_ZEWD_1461001931_04</t>
  </si>
  <si>
    <t>13553012</t>
  </si>
  <si>
    <t xml:space="preserve"> Tablica  informacyjna</t>
  </si>
  <si>
    <t>ul. Hallera</t>
  </si>
  <si>
    <t>PL_ZEWD_1461001935_02</t>
  </si>
  <si>
    <t>01408688</t>
  </si>
  <si>
    <t>PL_ZEWD_1461001936_04</t>
  </si>
  <si>
    <t>01408678</t>
  </si>
  <si>
    <t>ul. Goworowska</t>
  </si>
  <si>
    <t>PL_ZEWD_1461001940_01</t>
  </si>
  <si>
    <t>13553108</t>
  </si>
  <si>
    <t>2  Tablice  informacyjne (dwa  przystanki)</t>
  </si>
  <si>
    <t xml:space="preserve">ul. Gen.Augusta Emila Fieldorfa "Nila" </t>
  </si>
  <si>
    <t>PL_ZEWD_1461001928_09</t>
  </si>
  <si>
    <t>13553107</t>
  </si>
  <si>
    <t>Al..Wojska Polskiego</t>
  </si>
  <si>
    <t>PL_ZEWD_1461001934_00</t>
  </si>
  <si>
    <t>13506987</t>
  </si>
  <si>
    <t>PL_ZEWD_1461001929_01</t>
  </si>
  <si>
    <t>13506550</t>
  </si>
  <si>
    <t>2 Tablice  informacyjne</t>
  </si>
  <si>
    <t>PL_ZEWD_1461001923_09</t>
  </si>
  <si>
    <t>26271278</t>
  </si>
  <si>
    <t>PL_ZEWD_1461001933_08</t>
  </si>
  <si>
    <t>26204962</t>
  </si>
  <si>
    <t>2 tablice  informacyjne + 2  wiaty  przystankowe</t>
  </si>
  <si>
    <t>al.Jana Pawła II</t>
  </si>
  <si>
    <t>PL_ZEWD_1461001922_07</t>
  </si>
  <si>
    <t>26209468</t>
  </si>
  <si>
    <t>PL_ZEWD_1461001926_05</t>
  </si>
  <si>
    <t>83777663</t>
  </si>
  <si>
    <t>dz.50549/2</t>
  </si>
  <si>
    <t>PL_ZEWD_1461022855_01</t>
  </si>
  <si>
    <t>100229257</t>
  </si>
  <si>
    <t>ul. Steyera</t>
  </si>
  <si>
    <t>dz.50327/2</t>
  </si>
  <si>
    <t>PL_ZEWD_1461022854_09</t>
  </si>
  <si>
    <t>100390022</t>
  </si>
  <si>
    <t xml:space="preserve">ul. Generała Józefa Hallera </t>
  </si>
  <si>
    <t>dz.40106/2</t>
  </si>
  <si>
    <t>PL_ZEWD_1461022853_07</t>
  </si>
  <si>
    <t>100003193</t>
  </si>
  <si>
    <t xml:space="preserve">ul. Bohaterów Warszawy </t>
  </si>
  <si>
    <t>dz.50617/1</t>
  </si>
  <si>
    <t>PL_ZEWD_1461023577_06</t>
  </si>
  <si>
    <t>100322229</t>
  </si>
  <si>
    <t>Dom Studenta nr 1</t>
  </si>
  <si>
    <t>PL_ZEWD_1464018366_00</t>
  </si>
  <si>
    <t>Dom Studenta nr 3</t>
  </si>
  <si>
    <t>ul. Bema</t>
  </si>
  <si>
    <t>Ostrołęckie TBS</t>
  </si>
  <si>
    <t>Zakład Unieszkodliwiania Odpadów Komunalnych</t>
  </si>
  <si>
    <t>Komunalna</t>
  </si>
  <si>
    <t>PL_ZEWD_1415004711_02</t>
  </si>
  <si>
    <t>50903980</t>
  </si>
  <si>
    <t>230/330</t>
  </si>
  <si>
    <t>Składowisko Komunalne</t>
  </si>
  <si>
    <t>PL_ZEWD_1461022713_05</t>
  </si>
  <si>
    <t>4250004563</t>
  </si>
  <si>
    <t>Lokale Użytkowe</t>
  </si>
  <si>
    <t>07-409</t>
  </si>
  <si>
    <t xml:space="preserve">Bogusławskiego </t>
  </si>
  <si>
    <t>PL_ZEWD_1461007493_04</t>
  </si>
  <si>
    <t>92338566</t>
  </si>
  <si>
    <t>Targowisko - oświetlenie terenu</t>
  </si>
  <si>
    <t>07-417</t>
  </si>
  <si>
    <t>Szalet</t>
  </si>
  <si>
    <t>PL_ZEWD_1461015615_04</t>
  </si>
  <si>
    <t>26161325</t>
  </si>
  <si>
    <t>PL_ZEWD_1461002422_04</t>
  </si>
  <si>
    <t>56212710</t>
  </si>
  <si>
    <t>PL_ZEWD_1461022615_09</t>
  </si>
  <si>
    <t>PL_ZEWD_1415000205_03</t>
  </si>
  <si>
    <t>PL_ZEWD_1415000190_06</t>
  </si>
  <si>
    <t>Plac dworcowy</t>
  </si>
  <si>
    <r>
      <t>szacowane zużycie energii [kWh] w okresie od</t>
    </r>
    <r>
      <rPr>
        <b/>
        <sz val="10"/>
        <rFont val="Calibri"/>
        <family val="2"/>
        <charset val="238"/>
        <scheme val="minor"/>
      </rPr>
      <t xml:space="preserve"> 01.01.202</t>
    </r>
    <r>
      <rPr>
        <sz val="10"/>
        <rFont val="Calibri"/>
        <family val="2"/>
        <charset val="238"/>
        <scheme val="minor"/>
      </rPr>
      <t xml:space="preserve"> r. do </t>
    </r>
    <r>
      <rPr>
        <b/>
        <sz val="10"/>
        <rFont val="Calibri"/>
        <family val="2"/>
        <charset val="238"/>
        <scheme val="minor"/>
      </rPr>
      <t>31.12.2024</t>
    </r>
    <r>
      <rPr>
        <sz val="10"/>
        <rFont val="Calibri"/>
        <family val="2"/>
        <charset val="238"/>
        <scheme val="minor"/>
      </rPr>
      <t xml:space="preserve"> r.  </t>
    </r>
  </si>
  <si>
    <t>Miasto Ostrołęka- budynki administracyjne</t>
  </si>
  <si>
    <t xml:space="preserve">plac gen. J. Bema </t>
  </si>
  <si>
    <t>07-400</t>
  </si>
  <si>
    <t>PL_ZEWD_1461000816_01</t>
  </si>
  <si>
    <t>04144141</t>
  </si>
  <si>
    <t>PL_ZEWD_1461000640_00</t>
  </si>
  <si>
    <t xml:space="preserve">B. Joselewicza </t>
  </si>
  <si>
    <t>PL_ZEWD_1461000659_07</t>
  </si>
  <si>
    <t>PL_ZEWD_1461000682_00</t>
  </si>
  <si>
    <t>92144423</t>
  </si>
  <si>
    <t>PL_ZEWD_1461000679_05</t>
  </si>
  <si>
    <t>92144421</t>
  </si>
  <si>
    <t>PL_ZEWD_1461000684_04</t>
  </si>
  <si>
    <t>13408129</t>
  </si>
  <si>
    <t xml:space="preserve">Króla Jana Kazimierza </t>
  </si>
  <si>
    <t>PL_ZEWD_1461000661_00</t>
  </si>
  <si>
    <t>02788747</t>
  </si>
  <si>
    <t xml:space="preserve">H. Sienkiewicza </t>
  </si>
  <si>
    <t>PL_ZEWD_1461008369_08</t>
  </si>
  <si>
    <t>83777733</t>
  </si>
  <si>
    <t>H. Sienkiewicza</t>
  </si>
  <si>
    <t>PL_ZEWD_1461000673_03</t>
  </si>
  <si>
    <t>7A</t>
  </si>
  <si>
    <t>PL_ZEWD_1461001905_05</t>
  </si>
  <si>
    <t>91183172</t>
  </si>
  <si>
    <t>Miasto Ostrołęka - GKOS</t>
  </si>
  <si>
    <t>Złącze estradowe Kopernika</t>
  </si>
  <si>
    <t>PL_ZEWD_1461000724_08</t>
  </si>
  <si>
    <t>56401114</t>
  </si>
  <si>
    <t>Fontanna</t>
  </si>
  <si>
    <t xml:space="preserve">Ge. Augusta Emila Fieldorfa Nila </t>
  </si>
  <si>
    <t xml:space="preserve">Ostrołęka </t>
  </si>
  <si>
    <t>PL_ZEWD_1461022808_02</t>
  </si>
  <si>
    <t>12576977</t>
  </si>
  <si>
    <t xml:space="preserve">Szalet miejski </t>
  </si>
  <si>
    <t>PL_ZEWD_1461023906_03</t>
  </si>
  <si>
    <t>70866877</t>
  </si>
  <si>
    <t xml:space="preserve">Pl. Bema </t>
  </si>
  <si>
    <t>PL_ZEWD_1461006828_06</t>
  </si>
  <si>
    <t>56281577</t>
  </si>
  <si>
    <t xml:space="preserve">Fonntanna park ul. Piłsudskiego </t>
  </si>
  <si>
    <t>PL_ZEWD_1461019403_03</t>
  </si>
  <si>
    <t>83427457</t>
  </si>
  <si>
    <t>Domek Ratownika -plaza miejska</t>
  </si>
  <si>
    <t>ul. Wioslarska</t>
  </si>
  <si>
    <t>PL_ZEWD_1461001147_01</t>
  </si>
  <si>
    <t>56401127</t>
  </si>
  <si>
    <t>Joselewicza</t>
  </si>
  <si>
    <t>PL_ZEWD_1461006608_02</t>
  </si>
  <si>
    <t>20398738</t>
  </si>
  <si>
    <t xml:space="preserve">Fontanna </t>
  </si>
  <si>
    <t xml:space="preserve">ul. Wyszyńskiego </t>
  </si>
  <si>
    <t>PL_ZEWD_1461008948_06</t>
  </si>
  <si>
    <t>93489556</t>
  </si>
  <si>
    <t>Miasto Ostrołęka - sygnalizacja świetlna</t>
  </si>
  <si>
    <t>Sygnalizacja świetlna</t>
  </si>
  <si>
    <t>PL_ZEWD_1461000788_00</t>
  </si>
  <si>
    <t>92112623</t>
  </si>
  <si>
    <t>PL_ZEWD_1461000723_06</t>
  </si>
  <si>
    <t>02663937</t>
  </si>
  <si>
    <t>Bogusławskiego</t>
  </si>
  <si>
    <t>PL_ZEWD_1461000789_02</t>
  </si>
  <si>
    <t>96393559</t>
  </si>
  <si>
    <t>PL_ZEWD_1461000784_02</t>
  </si>
  <si>
    <t>02663736</t>
  </si>
  <si>
    <t>PL_ZEWD_1461000786_06</t>
  </si>
  <si>
    <t>92112650</t>
  </si>
  <si>
    <t>PL_ZEWD_1461000727_04</t>
  </si>
  <si>
    <t>92112620</t>
  </si>
  <si>
    <t>PL_ZEWD_1461000869_02</t>
  </si>
  <si>
    <t>848291</t>
  </si>
  <si>
    <t>PL_ZEWD_1461000831_09</t>
  </si>
  <si>
    <t>90090680</t>
  </si>
  <si>
    <t>PL_ZEWD_1461000726_02</t>
  </si>
  <si>
    <t>02743819</t>
  </si>
  <si>
    <t>PL_ZEWD_1461000832_01</t>
  </si>
  <si>
    <t>92112647</t>
  </si>
  <si>
    <t>Księdza Pędzicha</t>
  </si>
  <si>
    <t>PL_ZEWD_1461000721_02</t>
  </si>
  <si>
    <t>02663935</t>
  </si>
  <si>
    <t xml:space="preserve">Brata Zenona  Żebrowskiego </t>
  </si>
  <si>
    <t>dz. 50664</t>
  </si>
  <si>
    <t>PL_ZEWD_1461024612_07</t>
  </si>
  <si>
    <t>13605677</t>
  </si>
  <si>
    <t>Nadziemne przejście dla pieszych</t>
  </si>
  <si>
    <t>PL_ZEWD_1461023205_05</t>
  </si>
  <si>
    <t>94805051</t>
  </si>
  <si>
    <t>Miasto Ostrołęka - jednostki oświatowe</t>
  </si>
  <si>
    <t xml:space="preserve">Przedszkole Miejskie Nr 1 "Kraina Uśmiechu" </t>
  </si>
  <si>
    <t>budynek administracyjny - budynek parterowy</t>
  </si>
  <si>
    <t xml:space="preserve">rtm. Witolda Pileckiego </t>
  </si>
  <si>
    <t>11A</t>
  </si>
  <si>
    <t>PL_ZEWD_1461000657_03</t>
  </si>
  <si>
    <t>budynek administracyjny - blok mieszkalny</t>
  </si>
  <si>
    <t xml:space="preserve">gen. Władysława Sikorskiego </t>
  </si>
  <si>
    <t>2/10</t>
  </si>
  <si>
    <t>PL_ZEWD_1461000646_02</t>
  </si>
  <si>
    <t>PL_ZEWD_1461000617_07</t>
  </si>
  <si>
    <t xml:space="preserve">Przedszkole Miejskie Nr 5 z Odziałami Integracyjnymi "Leśna Kraina" </t>
  </si>
  <si>
    <t>budynek przedszkola</t>
  </si>
  <si>
    <t>ul. Piękna</t>
  </si>
  <si>
    <t>PL_ZEWD_1461000709_00</t>
  </si>
  <si>
    <t>PL_ZEWD_1461000634_09</t>
  </si>
  <si>
    <t>Przedszkole Miejskie Nr 7 ,,Tęczowa Kraina"</t>
  </si>
  <si>
    <t xml:space="preserve">dr Józefa Psarskiego </t>
  </si>
  <si>
    <t>PL_ZEWD_1461000651_01</t>
  </si>
  <si>
    <t>330071</t>
  </si>
  <si>
    <t>Przedszkole Miejskie Nr 8 ,,Kraina Radości"</t>
  </si>
  <si>
    <t>gen. Ignacego Prądzyńskiego</t>
  </si>
  <si>
    <t>PL_ZEWD_1461000651_04</t>
  </si>
  <si>
    <t>848359</t>
  </si>
  <si>
    <t xml:space="preserve">Przedszkole Miejskie Nr 9 ,,Bajkowa Kraina" </t>
  </si>
  <si>
    <t xml:space="preserve">Ks. Franciszka Blachnickiego </t>
  </si>
  <si>
    <t>PL_ZEWD_1461000652_03</t>
  </si>
  <si>
    <t>56401096</t>
  </si>
  <si>
    <t xml:space="preserve">Przedszkole Miejskie Nr 10 </t>
  </si>
  <si>
    <t>PL_ZEWD_1461000635_01</t>
  </si>
  <si>
    <t>02788706</t>
  </si>
  <si>
    <t>Przedszkole Miejskie Nr 13 ,,Kraina Przygód"</t>
  </si>
  <si>
    <t xml:space="preserve">Dzieci Polskich </t>
  </si>
  <si>
    <t>PL_ZEWD_1461001134_06</t>
  </si>
  <si>
    <t>96215936</t>
  </si>
  <si>
    <t>Przedszkole Miejskie Nr 15 ,,Kraina Marzeń"</t>
  </si>
  <si>
    <t xml:space="preserve">Stefana Jaracza </t>
  </si>
  <si>
    <t>PL_ZEWD_1461000675_07</t>
  </si>
  <si>
    <t>02788753</t>
  </si>
  <si>
    <t>Przedszkole Miejskie Nr 16 ,,Kraina Odkrywców"</t>
  </si>
  <si>
    <t>Pl_ZEWD_ 1461000702_06</t>
  </si>
  <si>
    <t>56401081</t>
  </si>
  <si>
    <t>PGE Dystrybucja O /Warszawa</t>
  </si>
  <si>
    <t>Przedszkole Miejskie Nr 17 ,,Kraina Misiów"</t>
  </si>
  <si>
    <t xml:space="preserve">Marii Konopnickiej </t>
  </si>
  <si>
    <t>PL_ZEWD_1461000710-01</t>
  </si>
  <si>
    <t>848367</t>
  </si>
  <si>
    <t>Przedszkole Miejskie Nr 18 ,,Kraina Zaczarowanej Lokomotywy"</t>
  </si>
  <si>
    <t>Mieczysława Karłowicza</t>
  </si>
  <si>
    <t>PL_ZEWD_1461000708_08</t>
  </si>
  <si>
    <t>848361</t>
  </si>
  <si>
    <t>Szkoła Podstawowa Nr 1 im. Stanisława Jachowicza</t>
  </si>
  <si>
    <t>budynek szkoły</t>
  </si>
  <si>
    <t xml:space="preserve">gen. Agusta Emila Fieldorfa ,,NILA"           </t>
  </si>
  <si>
    <t>PL_ZEWD_1461000650_09</t>
  </si>
  <si>
    <t>04099983</t>
  </si>
  <si>
    <t>obiekt ,,Orlik"</t>
  </si>
  <si>
    <t>96215938</t>
  </si>
  <si>
    <t>Szkoła Podstawowa Nr 2 im. Stanisława Staszica</t>
  </si>
  <si>
    <t>Papiernicza</t>
  </si>
  <si>
    <t>PL_ZEWD_1461000919_05</t>
  </si>
  <si>
    <t>330067</t>
  </si>
  <si>
    <t>PL_ZEWD_1461000707_06</t>
  </si>
  <si>
    <t>93489535</t>
  </si>
  <si>
    <t>Szkoła Podstawowa Nr 3 im. Adama Mickiewicza</t>
  </si>
  <si>
    <t>Ignacego Jerzego Skowrońskiego</t>
  </si>
  <si>
    <t>PL_ZEWD_1461000664_06</t>
  </si>
  <si>
    <t>04144149</t>
  </si>
  <si>
    <t>PL_ZEWD_1461000906_00</t>
  </si>
  <si>
    <t>96215940</t>
  </si>
  <si>
    <t xml:space="preserve">Szkoła Podstawowa Nr 4 </t>
  </si>
  <si>
    <t xml:space="preserve">budynek główny </t>
  </si>
  <si>
    <t>Legionowa</t>
  </si>
  <si>
    <t>PL-ZEWD_1461000662_02</t>
  </si>
  <si>
    <t>00330075</t>
  </si>
  <si>
    <t>budynek dydaktyczny</t>
  </si>
  <si>
    <t>PL_ZEWD_1461000643_08</t>
  </si>
  <si>
    <t>91476469</t>
  </si>
  <si>
    <t>Szkoła Podstawowa Nr 5 im. Zofii Niedziałkowskiej</t>
  </si>
  <si>
    <t>gen. Józefa Hallera</t>
  </si>
  <si>
    <t>PL_ZEWD_1461000905_08</t>
  </si>
  <si>
    <t>518139</t>
  </si>
  <si>
    <t>PL_ZEWD_1461001138_04</t>
  </si>
  <si>
    <t>93021272</t>
  </si>
  <si>
    <t xml:space="preserve">Szkoła Podstawowa Nr 6 im. Orła Białego </t>
  </si>
  <si>
    <t>budynek główny</t>
  </si>
  <si>
    <t xml:space="preserve">ul. Henryka Sienkiewicza </t>
  </si>
  <si>
    <t>PL_ZEWD_1461000704_00</t>
  </si>
  <si>
    <t>790436</t>
  </si>
  <si>
    <t>30 ,00</t>
  </si>
  <si>
    <t>PL_ZEWD_1461000649_08</t>
  </si>
  <si>
    <t>94672474</t>
  </si>
  <si>
    <t xml:space="preserve">Szkoła Podstawowa Nr 10 im. Jana Pawła II </t>
  </si>
  <si>
    <t>PL_ZEWD_1461000920_06</t>
  </si>
  <si>
    <t>50438750</t>
  </si>
  <si>
    <t>stołówka</t>
  </si>
  <si>
    <t>PL_ZEWD_1461000819_07</t>
  </si>
  <si>
    <t>93172981</t>
  </si>
  <si>
    <t>Zespół Szkół Zawodowych Nr 1 im. Józefa Psarskiego w Ostrołęce</t>
  </si>
  <si>
    <t>PL_ZEWD_1461000698_01</t>
  </si>
  <si>
    <t>00782289</t>
  </si>
  <si>
    <t>Zespół Szkół Zawodowych Nr 2 im. V. Pułku Ułanów w Ostrołęce</t>
  </si>
  <si>
    <t>Czwartaków</t>
  </si>
  <si>
    <t>PL_ZEWD_1461000700_02</t>
  </si>
  <si>
    <t>04144136</t>
  </si>
  <si>
    <t>PL_ZEWD_1461001830_04</t>
  </si>
  <si>
    <t>56401130</t>
  </si>
  <si>
    <t>Zespół Szkół Zawodowych Nr 3 im. Kardynała Stefana Wyszyńskiego</t>
  </si>
  <si>
    <t>Stefana Jaracza / Ostrołęka</t>
  </si>
  <si>
    <t>PL_ZEWD_1461000994_07</t>
  </si>
  <si>
    <t>PL_ZEWD_1461000916_09</t>
  </si>
  <si>
    <t>Zespół Szkół Zawodowych Nr 4 im. Adama Chętnika</t>
  </si>
  <si>
    <t xml:space="preserve">ul. Parkowa </t>
  </si>
  <si>
    <t>PL_ZEWD_1461000676_09</t>
  </si>
  <si>
    <t>56401118</t>
  </si>
  <si>
    <t>budynek szkoły, stary budynek</t>
  </si>
  <si>
    <t>ul. R. Traugutta</t>
  </si>
  <si>
    <t>PL_ZEWD_1461000428_02</t>
  </si>
  <si>
    <t>94805273</t>
  </si>
  <si>
    <t>blok żywieniowy, nowy budynek</t>
  </si>
  <si>
    <t>ul. Parkowa</t>
  </si>
  <si>
    <t>PL_ZEWD_1461000429_04</t>
  </si>
  <si>
    <t>01899199</t>
  </si>
  <si>
    <t>II Liceum Ogólnokształcące im.C.K.Norwida</t>
  </si>
  <si>
    <t xml:space="preserve">Traugutta </t>
  </si>
  <si>
    <t>PL_ZEWD_1461000691_07</t>
  </si>
  <si>
    <t>PL_ZEWD_1461000655_09</t>
  </si>
  <si>
    <t>PL_ZEWD_1461000616_05</t>
  </si>
  <si>
    <t>III Liceum Ogólnokształcące im. Unii Europejskiej w Ostrołęce</t>
  </si>
  <si>
    <t xml:space="preserve">Ks.F.Blachnickiego </t>
  </si>
  <si>
    <t>PL_ZEWD_1461000665_08</t>
  </si>
  <si>
    <t>50438584</t>
  </si>
  <si>
    <t>Specjalny Ośrodek Szkolno - Wychowawczy im. ks. Jana Twardowskiego</t>
  </si>
  <si>
    <t>SOSW Ostrołęka</t>
  </si>
  <si>
    <t>R. Traugutta</t>
  </si>
  <si>
    <t>PL_ZEWD_1461000656_01</t>
  </si>
  <si>
    <t>50438744</t>
  </si>
  <si>
    <t>Poradnia Psychologiczno-Pedagogiczna</t>
  </si>
  <si>
    <t>Oświatowa</t>
  </si>
  <si>
    <t>PL_ZEWD_1461001000_03</t>
  </si>
  <si>
    <t>Centrum Kształcenia Zawodowego</t>
  </si>
  <si>
    <t>Gen. H. Kamieńskiego</t>
  </si>
  <si>
    <t>PL_ZEWD_1461000891_03</t>
  </si>
  <si>
    <t>04142755</t>
  </si>
  <si>
    <t>Miasto Ostrołęka - jednostki Zdrowia i Spraw Społecznych</t>
  </si>
  <si>
    <t xml:space="preserve">Miejski Ośrodek Pomocy Rodzinie w Ostrołęce </t>
  </si>
  <si>
    <t>gen. J. Hallera</t>
  </si>
  <si>
    <t>PL_ZEWD_1461000648_06</t>
  </si>
  <si>
    <t>56401105</t>
  </si>
  <si>
    <t>Żłobek Miejski w Ostrołęce</t>
  </si>
  <si>
    <t>ul. Psarskiego</t>
  </si>
  <si>
    <t>PL_ZEWD_1461000637_05</t>
  </si>
  <si>
    <t>56401112</t>
  </si>
  <si>
    <t xml:space="preserve">  Farna</t>
  </si>
  <si>
    <t>93769081</t>
  </si>
  <si>
    <t xml:space="preserve">Starosty Kosa </t>
  </si>
  <si>
    <t>12a</t>
  </si>
  <si>
    <t>PL_ZEWD_1461000818_05</t>
  </si>
  <si>
    <t>90096016</t>
  </si>
  <si>
    <t>Miasto Ostrołęka - jednostki kultury</t>
  </si>
  <si>
    <t>Ostrołęckie Centrum Kultury</t>
  </si>
  <si>
    <t>OCK</t>
  </si>
  <si>
    <t>Inwalidów Wojennych</t>
  </si>
  <si>
    <t>PL_ZEWD_1461000953_09</t>
  </si>
  <si>
    <t>42100537</t>
  </si>
  <si>
    <t>Kultownia</t>
  </si>
  <si>
    <t>Armii Wojska Polskiego</t>
  </si>
  <si>
    <t>PL_ZEWD_1461000983_06</t>
  </si>
  <si>
    <t>00330076</t>
  </si>
  <si>
    <t>Galeria Ostrołęka</t>
  </si>
  <si>
    <t>PL. Bema</t>
  </si>
  <si>
    <t>12M</t>
  </si>
  <si>
    <t>PL_ZEWD_1461000627_06</t>
  </si>
  <si>
    <t>00908043</t>
  </si>
  <si>
    <t>OCZKO</t>
  </si>
  <si>
    <t>PL_ZEWD_1461000668_04</t>
  </si>
  <si>
    <t>00908040</t>
  </si>
  <si>
    <t>Budynek Multicentrum</t>
  </si>
  <si>
    <t>PL_ZEWD_1461024046_04</t>
  </si>
  <si>
    <t>10031866</t>
  </si>
  <si>
    <t>Budynek Multicentrum Scena</t>
  </si>
  <si>
    <t>PL_ZEWD_1461024617_07</t>
  </si>
  <si>
    <t>82262654</t>
  </si>
  <si>
    <t>Miasto Ostrołęka - Straż Miejska</t>
  </si>
  <si>
    <t>Straż Miejska Ostrołęka</t>
  </si>
  <si>
    <t xml:space="preserve">Park Miejski Kamera </t>
  </si>
  <si>
    <t>Sygietyńskiego</t>
  </si>
  <si>
    <t xml:space="preserve"> dz.40034/4</t>
  </si>
  <si>
    <t>PL_ZEWD_1461022800_06</t>
  </si>
  <si>
    <t>02750418</t>
  </si>
  <si>
    <t>Straz Miejska</t>
  </si>
  <si>
    <t xml:space="preserve">Bogusławskiego/Mostowa </t>
  </si>
  <si>
    <t>PL_ZEWD_1461004760_04</t>
  </si>
  <si>
    <t>92144429</t>
  </si>
  <si>
    <t>ul. Kurpiowska</t>
  </si>
  <si>
    <t>PL_ZEWD_1461022356_03</t>
  </si>
  <si>
    <t>89122721</t>
  </si>
  <si>
    <t>Traugutta/Podchorążych</t>
  </si>
  <si>
    <t>PL_ZEWD_1461004759_03</t>
  </si>
  <si>
    <t>92144433</t>
  </si>
  <si>
    <t xml:space="preserve">Gen. Augusta Emila Nila </t>
  </si>
  <si>
    <t>PL_ZEWD_1461008368_06</t>
  </si>
  <si>
    <t>13496713</t>
  </si>
  <si>
    <t>PL_ZEWD_1461008179_01</t>
  </si>
  <si>
    <t>97672629</t>
  </si>
  <si>
    <t>Miasto Ostrołęka - Miejski Zarząd Obiektów Sportowo – Turystycznych I Infrastruktury Technicznej w Ostrołęce</t>
  </si>
  <si>
    <t>MZOS-TiIT w Ostrołęce</t>
  </si>
  <si>
    <t xml:space="preserve">Stadion </t>
  </si>
  <si>
    <t xml:space="preserve">Witosa </t>
  </si>
  <si>
    <t>PL_ZEWD_1461000892_05</t>
  </si>
  <si>
    <t>00790263</t>
  </si>
  <si>
    <t xml:space="preserve">Stadion - Garaże </t>
  </si>
  <si>
    <t>PL_ZEWD_1461000908_04</t>
  </si>
  <si>
    <t>90088060</t>
  </si>
  <si>
    <t>Hala Sportowo - Widowiskowa im. A. Gołasia</t>
  </si>
  <si>
    <t>PL_ZEWD_1461000910_07</t>
  </si>
  <si>
    <t>PL_ZEWD_1461000913_03</t>
  </si>
  <si>
    <t>01695345</t>
  </si>
  <si>
    <t>Korty tenisowe i budynek administracyjny</t>
  </si>
  <si>
    <t xml:space="preserve">Hallera </t>
  </si>
  <si>
    <t>PL_ZEWD_1461000911_09</t>
  </si>
  <si>
    <t xml:space="preserve"> 93091676</t>
  </si>
  <si>
    <t>Hostel Fortis</t>
  </si>
  <si>
    <t>PL_ZEWD_1461000918_03</t>
  </si>
  <si>
    <t>56401109</t>
  </si>
  <si>
    <t>Dział Infrastruktury Technicznej</t>
  </si>
  <si>
    <t>Wiaduktowa</t>
  </si>
  <si>
    <t>PL_ZEWD_1461000943_00</t>
  </si>
  <si>
    <t>56400993</t>
  </si>
  <si>
    <t>Dział Techniczny</t>
  </si>
  <si>
    <t>34/36</t>
  </si>
  <si>
    <t xml:space="preserve">PL_ZEWD_1461000942_08 </t>
  </si>
  <si>
    <t>02663931</t>
  </si>
  <si>
    <t>Dzał Zieleni</t>
  </si>
  <si>
    <t>55</t>
  </si>
  <si>
    <t>PL_ZEWD_1461000944_02</t>
  </si>
  <si>
    <t>96215851</t>
  </si>
  <si>
    <t>Hala Sportowa Wojciechowice</t>
  </si>
  <si>
    <t xml:space="preserve">Partyzantów </t>
  </si>
  <si>
    <t>PL_ZEWD_1461001909_03</t>
  </si>
  <si>
    <t>56401090</t>
  </si>
  <si>
    <t>PL_ZEWD_1461000904_06</t>
  </si>
  <si>
    <t>56401094</t>
  </si>
  <si>
    <t>31</t>
  </si>
  <si>
    <t>Środowiskowy Dom Samopomocy w Ostrołęce</t>
  </si>
  <si>
    <t>PL_ZEWD_1461000692_09</t>
  </si>
  <si>
    <t xml:space="preserve"> dz. 61875/30</t>
  </si>
  <si>
    <t>Plac Dworcowy</t>
  </si>
  <si>
    <t>PGE Dystrybucja O/ Skarżysko-Kamienna</t>
  </si>
  <si>
    <t>Siedziba Spółki</t>
  </si>
  <si>
    <t>Kotłownia miejska</t>
  </si>
  <si>
    <t>SUW</t>
  </si>
  <si>
    <t>02792703</t>
  </si>
  <si>
    <t>02792710</t>
  </si>
  <si>
    <t>02792709</t>
  </si>
  <si>
    <t>70351098</t>
  </si>
  <si>
    <t>PL_ZEWD_1418006809_03</t>
  </si>
  <si>
    <t>30035302</t>
  </si>
  <si>
    <t>30484478</t>
  </si>
  <si>
    <t>30459990</t>
  </si>
  <si>
    <t>11671743</t>
  </si>
  <si>
    <t>11671744</t>
  </si>
  <si>
    <t>30459991</t>
  </si>
  <si>
    <t>11671686</t>
  </si>
  <si>
    <t>11671691</t>
  </si>
  <si>
    <t>55137189</t>
  </si>
  <si>
    <t>11657512</t>
  </si>
  <si>
    <t>71539154</t>
  </si>
  <si>
    <t>590243874018390991</t>
  </si>
  <si>
    <t>94001989</t>
  </si>
  <si>
    <t>71488118</t>
  </si>
  <si>
    <t>11657311</t>
  </si>
  <si>
    <t>30050384</t>
  </si>
  <si>
    <t>71483010</t>
  </si>
  <si>
    <t>30050928</t>
  </si>
  <si>
    <t>30050381</t>
  </si>
  <si>
    <t>96637461</t>
  </si>
  <si>
    <t>11115216</t>
  </si>
  <si>
    <t>80768994</t>
  </si>
  <si>
    <t>97307071</t>
  </si>
  <si>
    <t>95725682</t>
  </si>
  <si>
    <t>97431622</t>
  </si>
  <si>
    <t>11513160</t>
  </si>
  <si>
    <t>Przedszkole Samorządowe w Sannikach</t>
  </si>
  <si>
    <t>11116351</t>
  </si>
  <si>
    <t>Miasto i Gmina Sanniki - jednostki oświatowe</t>
  </si>
  <si>
    <t>590243874018698943</t>
  </si>
  <si>
    <t>30050377</t>
  </si>
  <si>
    <t>590243874018513505</t>
  </si>
  <si>
    <t>30050930</t>
  </si>
  <si>
    <t>Przedszkole budynek w Sannikach</t>
  </si>
  <si>
    <t>590243874018462568</t>
  </si>
  <si>
    <t>30051343</t>
  </si>
  <si>
    <t>11117082</t>
  </si>
  <si>
    <t>30017776</t>
  </si>
  <si>
    <t>11145762</t>
  </si>
  <si>
    <t>11145761</t>
  </si>
  <si>
    <t>30217676</t>
  </si>
  <si>
    <t>30116773</t>
  </si>
  <si>
    <t>11510365</t>
  </si>
  <si>
    <t>11657307</t>
  </si>
  <si>
    <t>11145772</t>
  </si>
  <si>
    <t>11114671</t>
  </si>
  <si>
    <t>11114675</t>
  </si>
  <si>
    <t>30080143</t>
  </si>
  <si>
    <t>11145758</t>
  </si>
  <si>
    <t>11145770</t>
  </si>
  <si>
    <t>11510366</t>
  </si>
  <si>
    <t>10090562</t>
  </si>
  <si>
    <t>10092149</t>
  </si>
  <si>
    <t>11114650</t>
  </si>
  <si>
    <t>11114667</t>
  </si>
  <si>
    <t>11114679</t>
  </si>
  <si>
    <t>11114653</t>
  </si>
  <si>
    <t>11114662</t>
  </si>
  <si>
    <t>11114661</t>
  </si>
  <si>
    <t>11114657</t>
  </si>
  <si>
    <t>11153185</t>
  </si>
  <si>
    <t>11114663</t>
  </si>
  <si>
    <t>11145766</t>
  </si>
  <si>
    <t>11670959</t>
  </si>
  <si>
    <t>11114127</t>
  </si>
  <si>
    <t>11114642</t>
  </si>
  <si>
    <t>11114654</t>
  </si>
  <si>
    <t>11114563</t>
  </si>
  <si>
    <t>11135860</t>
  </si>
  <si>
    <t>30096612</t>
  </si>
  <si>
    <t>10093054</t>
  </si>
  <si>
    <t>11153233</t>
  </si>
  <si>
    <t>80768818</t>
  </si>
  <si>
    <t>10504383</t>
  </si>
  <si>
    <t>95725484</t>
  </si>
  <si>
    <t>11017264</t>
  </si>
  <si>
    <t>83784910</t>
  </si>
  <si>
    <t>11114683</t>
  </si>
  <si>
    <t>11114672</t>
  </si>
  <si>
    <t>10090738</t>
  </si>
  <si>
    <t>11153836</t>
  </si>
  <si>
    <t>11145757</t>
  </si>
  <si>
    <t>11145773</t>
  </si>
  <si>
    <t>91499286</t>
  </si>
  <si>
    <t>11153061</t>
  </si>
  <si>
    <t>11116971</t>
  </si>
  <si>
    <t>11136899</t>
  </si>
  <si>
    <t>590243874041476143</t>
  </si>
  <si>
    <t>11513155</t>
  </si>
  <si>
    <t>590243874041802263</t>
  </si>
  <si>
    <t>10090724</t>
  </si>
  <si>
    <t>590243874041802430</t>
  </si>
  <si>
    <t>11017265</t>
  </si>
  <si>
    <t>PL_ZEWD_1418002733_02</t>
  </si>
  <si>
    <t>00335175</t>
  </si>
  <si>
    <t>Willowa</t>
  </si>
  <si>
    <t>PL_ZEWD1418021856_09</t>
  </si>
  <si>
    <t>Muzeum Rodu Krasińskich</t>
  </si>
  <si>
    <t xml:space="preserve">Adama Mickiewicza </t>
  </si>
  <si>
    <t>590243872015680190</t>
  </si>
  <si>
    <t>30066913</t>
  </si>
  <si>
    <t>590243872015748630</t>
  </si>
  <si>
    <t>30072876</t>
  </si>
  <si>
    <t>OSP Wężewo</t>
  </si>
  <si>
    <t>590243872015441296</t>
  </si>
  <si>
    <t>30023650</t>
  </si>
  <si>
    <t>Pęczki-Kozłowo</t>
  </si>
  <si>
    <t>590243872015325398</t>
  </si>
  <si>
    <t>56387038</t>
  </si>
  <si>
    <t>590243872015325404</t>
  </si>
  <si>
    <t>30035059</t>
  </si>
  <si>
    <t xml:space="preserve">OSP Zalesie </t>
  </si>
  <si>
    <t xml:space="preserve">Zalesie </t>
  </si>
  <si>
    <t>590243872015882853</t>
  </si>
  <si>
    <t>30014786</t>
  </si>
  <si>
    <t>590243872015656539</t>
  </si>
  <si>
    <t>30023797</t>
  </si>
  <si>
    <t>Świetkica Żbiki</t>
  </si>
  <si>
    <t>590243872015529772</t>
  </si>
  <si>
    <t>11677762</t>
  </si>
  <si>
    <t>Świetlica Augustów</t>
  </si>
  <si>
    <t>Augustów</t>
  </si>
  <si>
    <t>590243872015504410</t>
  </si>
  <si>
    <t>56415004</t>
  </si>
  <si>
    <t>590243872015310066</t>
  </si>
  <si>
    <t>30017656</t>
  </si>
  <si>
    <t>Świet Nowe Żmijewo</t>
  </si>
  <si>
    <t>590243872015645656</t>
  </si>
  <si>
    <t>30041496</t>
  </si>
  <si>
    <t>Świet Milewo-Szwejki</t>
  </si>
  <si>
    <t>590243872015441548</t>
  </si>
  <si>
    <t>56418758</t>
  </si>
  <si>
    <t>SP Zielona</t>
  </si>
  <si>
    <t>590243872015786663</t>
  </si>
  <si>
    <t>30017967</t>
  </si>
  <si>
    <t>590243872015697617</t>
  </si>
  <si>
    <t xml:space="preserve">SP Krasne </t>
  </si>
  <si>
    <t xml:space="preserve">06-408 </t>
  </si>
  <si>
    <t>590243872015866488</t>
  </si>
  <si>
    <t>11574425</t>
  </si>
  <si>
    <t>Świetl. Milewo-Rączki</t>
  </si>
  <si>
    <t>Milewo-Rączki</t>
  </si>
  <si>
    <t>590243872015631130</t>
  </si>
  <si>
    <t>30023812</t>
  </si>
  <si>
    <t>KEN</t>
  </si>
  <si>
    <t>590243872015655488</t>
  </si>
  <si>
    <t>11574450</t>
  </si>
  <si>
    <t>Św Mosaki-Stara Wieś</t>
  </si>
  <si>
    <t>Mosaki-Stara Wieś</t>
  </si>
  <si>
    <t>590243872015600334</t>
  </si>
  <si>
    <t>Jazdów</t>
  </si>
  <si>
    <t>00-467</t>
  </si>
  <si>
    <t>PL0000010046700000000000001807682</t>
  </si>
  <si>
    <t>70820578</t>
  </si>
  <si>
    <t>30050123</t>
  </si>
  <si>
    <t>590243875031990915</t>
  </si>
  <si>
    <t>590243875031780585</t>
  </si>
  <si>
    <t>94389635</t>
  </si>
  <si>
    <t>59O243875031782343</t>
  </si>
  <si>
    <t>30064969</t>
  </si>
  <si>
    <t>Powiat Mławski - I Liceum Ogólnokształcące  im. Stanisława Wyspiańskiego w Mławie</t>
  </si>
  <si>
    <t>569-17-60-040</t>
  </si>
  <si>
    <t>S. Wyspiańskiego 1</t>
  </si>
  <si>
    <t>Powiat Mławski - I Liceum Ogólnokształcące w Mławie im. Stanisława Wyspiańskiego</t>
  </si>
  <si>
    <t>I Liceum Ogólnokształcące w Mławie</t>
  </si>
  <si>
    <t>hala sportowa</t>
  </si>
  <si>
    <t>Stanisława Wyspiańskiego</t>
  </si>
  <si>
    <t>590243876030583146</t>
  </si>
  <si>
    <t>30067207</t>
  </si>
  <si>
    <t>Plac gen. J. Bema 1</t>
  </si>
  <si>
    <t>Kołobrzeska 1</t>
  </si>
  <si>
    <t>Kurpiowska 21</t>
  </si>
  <si>
    <t>M. Konopnickiej 65, Dziekanów Leśny</t>
  </si>
  <si>
    <t>Berka Joselewicza 1</t>
  </si>
  <si>
    <t xml:space="preserve">Oczyszczalnia ścieków </t>
  </si>
  <si>
    <r>
      <t xml:space="preserve">szacowane zużycie energii [kWh] w okresie
 </t>
    </r>
    <r>
      <rPr>
        <b/>
        <sz val="10"/>
        <rFont val="Calibri"/>
        <family val="2"/>
        <charset val="238"/>
        <scheme val="minor"/>
      </rPr>
      <t>od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01.01.2023 r. do 31.12.2023 r</t>
    </r>
    <r>
      <rPr>
        <sz val="10"/>
        <rFont val="Calibri"/>
        <family val="2"/>
        <charset val="238"/>
        <scheme val="minor"/>
      </rPr>
      <t xml:space="preserve">.  </t>
    </r>
  </si>
  <si>
    <r>
      <t xml:space="preserve">szacowane zużycie energii [kWh] w okresie
 </t>
    </r>
    <r>
      <rPr>
        <b/>
        <sz val="10"/>
        <rFont val="Calibri"/>
        <family val="2"/>
        <charset val="238"/>
        <scheme val="minor"/>
      </rPr>
      <t>od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01.01.2024 r. do 31.12.2024 r.</t>
    </r>
    <r>
      <rPr>
        <sz val="10"/>
        <rFont val="Calibri"/>
        <family val="2"/>
        <charset val="238"/>
        <scheme val="minor"/>
      </rPr>
      <t xml:space="preserve">  </t>
    </r>
  </si>
  <si>
    <r>
      <t xml:space="preserve">szacowane zużycie energii [kWh] w okresie
 </t>
    </r>
    <r>
      <rPr>
        <b/>
        <sz val="10"/>
        <rFont val="Calibri"/>
        <family val="2"/>
        <charset val="238"/>
        <scheme val="minor"/>
      </rPr>
      <t>od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01.10.2022r. do 31.12.2023 r</t>
    </r>
    <r>
      <rPr>
        <sz val="10"/>
        <rFont val="Calibri"/>
        <family val="2"/>
        <charset val="238"/>
        <scheme val="minor"/>
      </rPr>
      <t xml:space="preserve">.  </t>
    </r>
  </si>
  <si>
    <r>
      <t xml:space="preserve">szacowane zużycie energii [kWh] w okresie
</t>
    </r>
    <r>
      <rPr>
        <b/>
        <sz val="10"/>
        <rFont val="Calibri"/>
        <family val="2"/>
        <charset val="238"/>
        <scheme val="minor"/>
      </rPr>
      <t xml:space="preserve">od 01.01.2023 r. do 31.12.2023 r. 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</si>
  <si>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szacowane zużycie energii [kWh] w okresie 
</t>
    </r>
    <r>
      <rPr>
        <b/>
        <sz val="10"/>
        <rFont val="Calibri"/>
        <family val="2"/>
        <charset val="238"/>
        <scheme val="minor"/>
      </rPr>
      <t xml:space="preserve">od 01.01.2024 r. do 31.12.2024 r. 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</si>
  <si>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szacowane zużycie energii [kWh] w okresie
</t>
    </r>
    <r>
      <rPr>
        <b/>
        <sz val="10"/>
        <rFont val="Calibri"/>
        <family val="2"/>
        <charset val="238"/>
        <scheme val="minor"/>
      </rPr>
      <t xml:space="preserve">od 01.10.2022 r. do 31.12.2023 r. 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</si>
  <si>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szacowane zużycie energii [kWh] w okresie
</t>
    </r>
    <r>
      <rPr>
        <b/>
        <sz val="10"/>
        <rFont val="Calibri"/>
        <family val="2"/>
        <charset val="238"/>
        <scheme val="minor"/>
      </rPr>
      <t xml:space="preserve">od 01.10.2023 r. do 31.12.2023 r. </t>
    </r>
    <r>
      <rPr>
        <sz val="10"/>
        <rFont val="Calibri"/>
        <family val="2"/>
        <charset val="238"/>
        <scheme val="minor"/>
      </rPr>
      <t xml:space="preserve"> </t>
    </r>
  </si>
  <si>
    <t>33.1</t>
  </si>
  <si>
    <t>33.2</t>
  </si>
  <si>
    <t>33.3</t>
  </si>
  <si>
    <t>33.4</t>
  </si>
  <si>
    <t>33.5</t>
  </si>
  <si>
    <t>33.6</t>
  </si>
  <si>
    <t>33.7</t>
  </si>
  <si>
    <t>Al. Jerozolimskie 28</t>
  </si>
  <si>
    <t>PL_ZEOD_2661002328_06</t>
  </si>
  <si>
    <t>590243863000392433</t>
  </si>
  <si>
    <t>96638809</t>
  </si>
  <si>
    <t>97726554</t>
  </si>
  <si>
    <t>480548107006948320</t>
  </si>
  <si>
    <t>56204634</t>
  </si>
  <si>
    <t>62328492</t>
  </si>
  <si>
    <t>590310600007652198</t>
  </si>
  <si>
    <t>41</t>
  </si>
  <si>
    <t>C23</t>
  </si>
  <si>
    <t>96861838</t>
  </si>
  <si>
    <t>Delegatura w Poznaniu - hydrofornia</t>
  </si>
  <si>
    <t>590310600002038614</t>
  </si>
  <si>
    <t>590310600001049260</t>
  </si>
  <si>
    <t>590310600001171572</t>
  </si>
  <si>
    <t>56124871</t>
  </si>
  <si>
    <t>PL_PKPE_1465003314_04</t>
  </si>
  <si>
    <t>PL_ZEWD_1421002521_08</t>
  </si>
  <si>
    <t>Pompownia nr PS03</t>
  </si>
  <si>
    <t>PL_ZEWD_1461001102_05</t>
  </si>
  <si>
    <t>72306902</t>
  </si>
  <si>
    <t>Pompownia nr PS04</t>
  </si>
  <si>
    <t>Józefa Wybickiego</t>
  </si>
  <si>
    <t>PL_ZEWD_1461000899_09</t>
  </si>
  <si>
    <t>93090230</t>
  </si>
  <si>
    <t>Pompownia PX1</t>
  </si>
  <si>
    <t>Zygmunta Sierakowskiego</t>
  </si>
  <si>
    <t>PL_ZEWD_1461000817_03</t>
  </si>
  <si>
    <t>3033468</t>
  </si>
  <si>
    <t>Pompownia nr PX2</t>
  </si>
  <si>
    <t>PL_ZEWD_1461001101_03</t>
  </si>
  <si>
    <t>96215853</t>
  </si>
  <si>
    <t>Księżycowa</t>
  </si>
  <si>
    <t>Pompownia PX3</t>
  </si>
  <si>
    <t>100771334</t>
  </si>
  <si>
    <t>02867630</t>
  </si>
  <si>
    <t>35</t>
  </si>
  <si>
    <t>2A</t>
  </si>
  <si>
    <t>PL_ZEWD_1461000895_01</t>
  </si>
  <si>
    <t>56400989</t>
  </si>
  <si>
    <t>PL_ZEWD_1461000706_04</t>
  </si>
  <si>
    <t>90396887</t>
  </si>
  <si>
    <t>Kurpiowska</t>
  </si>
  <si>
    <t>PL_ZEWD_1461005787_03</t>
  </si>
  <si>
    <t>90599364</t>
  </si>
  <si>
    <t>Krańcowa -Cmentarz</t>
  </si>
  <si>
    <t>PL_ZEWD_1461006362_00</t>
  </si>
  <si>
    <t>02970205</t>
  </si>
  <si>
    <t>Budynek Mieszkalno - Użytkowy</t>
  </si>
  <si>
    <t>Berka Joselewicza</t>
  </si>
  <si>
    <t>PL_ZEWD_1461000915_07</t>
  </si>
  <si>
    <t>02788662</t>
  </si>
  <si>
    <t>PL_ZEWD_1461000680_06</t>
  </si>
  <si>
    <t>56401111</t>
  </si>
  <si>
    <t>Węzeł Cieplny</t>
  </si>
  <si>
    <t>54B</t>
  </si>
  <si>
    <t>PL_ZEWD_1461000912_01</t>
  </si>
  <si>
    <t>92112628</t>
  </si>
  <si>
    <t>Reklama</t>
  </si>
  <si>
    <t>Aleja Jana Pawła II - reklama</t>
  </si>
  <si>
    <t>128</t>
  </si>
  <si>
    <t>PL_ZEWD_1461022816_07</t>
  </si>
  <si>
    <t>92508030</t>
  </si>
  <si>
    <t xml:space="preserve">Budynek Administracyjny </t>
  </si>
  <si>
    <t>PL_ZEWD_1461001136_00</t>
  </si>
  <si>
    <t>03506926</t>
  </si>
  <si>
    <t>07410</t>
  </si>
  <si>
    <t>PL_ZEWD_1461023902_05</t>
  </si>
  <si>
    <t>70847642</t>
  </si>
  <si>
    <t>Świetlica Rady Osiedla Leśne</t>
  </si>
  <si>
    <t>PL_ZEWD_1461001146_09</t>
  </si>
  <si>
    <t>02663981</t>
  </si>
  <si>
    <t xml:space="preserve">Spokojna </t>
  </si>
  <si>
    <t>PL_ZEWD_1461000653_05</t>
  </si>
  <si>
    <t>90096337</t>
  </si>
  <si>
    <t xml:space="preserve"> Targowisko</t>
  </si>
  <si>
    <t>Targowa/Zawadzkiego</t>
  </si>
  <si>
    <t>PL_ZEWD_1461001829_03</t>
  </si>
  <si>
    <t>27512427</t>
  </si>
  <si>
    <t>Targowa - zasilanie do samochdów chłodzących</t>
  </si>
  <si>
    <t>2022/2023 r</t>
  </si>
  <si>
    <t>2022 - 2024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</si>
</sst>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000"/>
    <numFmt numFmtId="167" formatCode="[$$-409]#,##0.00;[Red]&quot;-&quot;[$$-409]#,##0.00"/>
    <numFmt numFmtId="168" formatCode="&quot; &quot;#,##0.00&quot;      &quot;;&quot;-&quot;#,##0.00&quot;      &quot;;&quot; -&quot;#&quot;      &quot;;&quot; &quot;@&quot; &quot;"/>
    <numFmt numFmtId="169" formatCode="#,##0.0"/>
  </numFmts>
  <fonts count="4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22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1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" fillId="0" borderId="0"/>
    <xf numFmtId="0" fontId="13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164" fontId="13" fillId="0" borderId="0" applyFont="0" applyFill="0" applyBorder="0" applyAlignment="0" applyProtection="0"/>
    <xf numFmtId="0" fontId="13" fillId="0" borderId="0"/>
    <xf numFmtId="0" fontId="5" fillId="0" borderId="0"/>
    <xf numFmtId="164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2" fillId="0" borderId="0"/>
    <xf numFmtId="0" fontId="23" fillId="0" borderId="0">
      <alignment horizontal="center"/>
    </xf>
    <xf numFmtId="0" fontId="23" fillId="0" borderId="0">
      <alignment horizontal="center" textRotation="90"/>
    </xf>
    <xf numFmtId="0" fontId="24" fillId="0" borderId="0"/>
    <xf numFmtId="167" fontId="24" fillId="0" borderId="0"/>
    <xf numFmtId="164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6" fillId="0" borderId="0"/>
    <xf numFmtId="168" fontId="27" fillId="0" borderId="0" applyFont="0" applyBorder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0" fontId="43" fillId="0" borderId="0" applyNumberFormat="0" applyFill="0" applyBorder="0" applyAlignment="0" applyProtection="0"/>
    <xf numFmtId="0" fontId="6" fillId="0" borderId="0"/>
  </cellStyleXfs>
  <cellXfs count="334">
    <xf numFmtId="0" fontId="0" fillId="0" borderId="0" xfId="0"/>
    <xf numFmtId="3" fontId="0" fillId="0" borderId="0" xfId="0" applyNumberFormat="1"/>
    <xf numFmtId="4" fontId="0" fillId="0" borderId="2" xfId="0" applyNumberFormat="1" applyBorder="1"/>
    <xf numFmtId="4" fontId="15" fillId="0" borderId="0" xfId="0" applyNumberFormat="1" applyFont="1"/>
    <xf numFmtId="0" fontId="13" fillId="0" borderId="0" xfId="0" applyFont="1"/>
    <xf numFmtId="0" fontId="14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0" borderId="3" xfId="0" applyFont="1" applyBorder="1"/>
    <xf numFmtId="0" fontId="0" fillId="0" borderId="3" xfId="0" applyBorder="1"/>
    <xf numFmtId="4" fontId="0" fillId="0" borderId="11" xfId="0" applyNumberFormat="1" applyBorder="1"/>
    <xf numFmtId="4" fontId="15" fillId="5" borderId="13" xfId="0" applyNumberFormat="1" applyFont="1" applyFill="1" applyBorder="1"/>
    <xf numFmtId="4" fontId="0" fillId="0" borderId="18" xfId="0" applyNumberFormat="1" applyBorder="1"/>
    <xf numFmtId="4" fontId="0" fillId="0" borderId="5" xfId="0" applyNumberFormat="1" applyBorder="1"/>
    <xf numFmtId="14" fontId="0" fillId="0" borderId="0" xfId="0" applyNumberFormat="1"/>
    <xf numFmtId="4" fontId="16" fillId="0" borderId="2" xfId="1" applyNumberFormat="1" applyFont="1" applyFill="1" applyBorder="1" applyAlignment="1">
      <alignment horizontal="right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" fontId="17" fillId="0" borderId="0" xfId="1" applyNumberFormat="1" applyFont="1" applyFill="1" applyAlignment="1">
      <alignment horizontal="right" vertical="center"/>
    </xf>
    <xf numFmtId="4" fontId="16" fillId="0" borderId="5" xfId="1" applyNumberFormat="1" applyFont="1" applyFill="1" applyBorder="1" applyAlignment="1">
      <alignment horizontal="right" vertical="center"/>
    </xf>
    <xf numFmtId="164" fontId="16" fillId="0" borderId="0" xfId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" fontId="17" fillId="4" borderId="2" xfId="1" applyNumberFormat="1" applyFont="1" applyFill="1" applyBorder="1" applyAlignment="1">
      <alignment horizontal="right" vertical="center"/>
    </xf>
    <xf numFmtId="49" fontId="16" fillId="8" borderId="17" xfId="0" applyNumberFormat="1" applyFont="1" applyFill="1" applyBorder="1" applyAlignment="1">
      <alignment horizontal="center" vertical="center"/>
    </xf>
    <xf numFmtId="4" fontId="17" fillId="8" borderId="0" xfId="0" applyNumberFormat="1" applyFont="1" applyFill="1" applyBorder="1" applyAlignment="1">
      <alignment horizontal="right" vertical="center"/>
    </xf>
    <xf numFmtId="49" fontId="16" fillId="8" borderId="4" xfId="0" applyNumberFormat="1" applyFont="1" applyFill="1" applyBorder="1" applyAlignment="1">
      <alignment horizontal="center" vertical="center"/>
    </xf>
    <xf numFmtId="49" fontId="16" fillId="0" borderId="6" xfId="30" applyNumberFormat="1" applyFont="1" applyBorder="1" applyAlignment="1">
      <alignment horizontal="center" vertical="center"/>
    </xf>
    <xf numFmtId="49" fontId="16" fillId="0" borderId="2" xfId="30" applyNumberFormat="1" applyFont="1" applyBorder="1" applyAlignment="1">
      <alignment horizontal="center" vertical="center"/>
    </xf>
    <xf numFmtId="4" fontId="16" fillId="0" borderId="2" xfId="3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 vertical="center"/>
    </xf>
    <xf numFmtId="4" fontId="16" fillId="0" borderId="0" xfId="1" applyNumberFormat="1" applyFont="1" applyFill="1" applyBorder="1" applyAlignment="1">
      <alignment horizontal="right" vertical="center"/>
    </xf>
    <xf numFmtId="4" fontId="17" fillId="0" borderId="0" xfId="1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16" fillId="0" borderId="0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right" vertical="center"/>
    </xf>
    <xf numFmtId="165" fontId="16" fillId="0" borderId="0" xfId="0" applyNumberFormat="1" applyFont="1" applyFill="1" applyBorder="1" applyAlignment="1">
      <alignment horizontal="center" vertical="center"/>
    </xf>
    <xf numFmtId="3" fontId="16" fillId="0" borderId="0" xfId="1" applyNumberFormat="1" applyFont="1" applyFill="1" applyBorder="1" applyAlignment="1">
      <alignment horizontal="right" vertical="center"/>
    </xf>
    <xf numFmtId="165" fontId="16" fillId="0" borderId="0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14" fontId="15" fillId="0" borderId="0" xfId="0" applyNumberFormat="1" applyFont="1"/>
    <xf numFmtId="4" fontId="0" fillId="0" borderId="19" xfId="0" applyNumberFormat="1" applyBorder="1"/>
    <xf numFmtId="1" fontId="16" fillId="0" borderId="0" xfId="0" applyNumberFormat="1" applyFont="1" applyFill="1" applyBorder="1" applyAlignment="1">
      <alignment horizontal="center" vertical="center"/>
    </xf>
    <xf numFmtId="4" fontId="16" fillId="0" borderId="2" xfId="31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164" fontId="0" fillId="0" borderId="0" xfId="1" applyFont="1"/>
    <xf numFmtId="0" fontId="14" fillId="2" borderId="20" xfId="0" applyFont="1" applyFill="1" applyBorder="1" applyAlignment="1">
      <alignment horizontal="center" vertical="center" wrapText="1"/>
    </xf>
    <xf numFmtId="4" fontId="15" fillId="5" borderId="23" xfId="0" applyNumberFormat="1" applyFont="1" applyFill="1" applyBorder="1"/>
    <xf numFmtId="0" fontId="13" fillId="0" borderId="0" xfId="0" applyFont="1" applyAlignment="1">
      <alignment horizontal="center"/>
    </xf>
    <xf numFmtId="4" fontId="16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4" fontId="15" fillId="7" borderId="12" xfId="0" applyNumberFormat="1" applyFont="1" applyFill="1" applyBorder="1"/>
    <xf numFmtId="4" fontId="15" fillId="0" borderId="22" xfId="0" applyNumberFormat="1" applyFont="1" applyBorder="1"/>
    <xf numFmtId="49" fontId="29" fillId="0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164" fontId="29" fillId="0" borderId="0" xfId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4" fontId="29" fillId="0" borderId="0" xfId="1" applyNumberFormat="1" applyFont="1" applyFill="1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31" fillId="0" borderId="0" xfId="0" applyNumberFormat="1" applyFont="1" applyAlignment="1">
      <alignment horizontal="center" vertical="center"/>
    </xf>
    <xf numFmtId="164" fontId="29" fillId="0" borderId="0" xfId="1" applyFont="1" applyAlignment="1">
      <alignment horizontal="center" vertical="center"/>
    </xf>
    <xf numFmtId="49" fontId="31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right" vertical="center"/>
    </xf>
    <xf numFmtId="4" fontId="16" fillId="0" borderId="2" xfId="0" applyNumberFormat="1" applyFont="1" applyBorder="1" applyAlignment="1">
      <alignment horizontal="right" vertical="center"/>
    </xf>
    <xf numFmtId="49" fontId="19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 shrinkToFit="1"/>
    </xf>
    <xf numFmtId="49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/>
    </xf>
    <xf numFmtId="4" fontId="33" fillId="0" borderId="0" xfId="1" applyNumberFormat="1" applyFont="1" applyFill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0" xfId="10" applyFont="1" applyAlignment="1">
      <alignment horizontal="center" vertical="center"/>
    </xf>
    <xf numFmtId="0" fontId="16" fillId="0" borderId="2" xfId="10" applyFont="1" applyBorder="1" applyAlignment="1">
      <alignment horizontal="center" vertical="center" wrapText="1"/>
    </xf>
    <xf numFmtId="49" fontId="16" fillId="0" borderId="2" xfId="10" applyNumberFormat="1" applyFont="1" applyBorder="1" applyAlignment="1">
      <alignment horizontal="center" vertical="center" wrapText="1" shrinkToFit="1"/>
    </xf>
    <xf numFmtId="49" fontId="16" fillId="0" borderId="2" xfId="10" applyNumberFormat="1" applyFont="1" applyBorder="1" applyAlignment="1">
      <alignment horizontal="center" vertical="center" wrapText="1"/>
    </xf>
    <xf numFmtId="2" fontId="16" fillId="0" borderId="2" xfId="10" applyNumberFormat="1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/>
    </xf>
    <xf numFmtId="49" fontId="16" fillId="0" borderId="2" xfId="10" applyNumberFormat="1" applyFont="1" applyBorder="1" applyAlignment="1">
      <alignment horizontal="center" vertical="center"/>
    </xf>
    <xf numFmtId="0" fontId="25" fillId="0" borderId="0" xfId="0" applyFont="1" applyFill="1"/>
    <xf numFmtId="0" fontId="32" fillId="0" borderId="0" xfId="48" applyFont="1" applyBorder="1" applyAlignment="1">
      <alignment horizontal="right"/>
    </xf>
    <xf numFmtId="0" fontId="25" fillId="0" borderId="0" xfId="48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right"/>
    </xf>
    <xf numFmtId="49" fontId="25" fillId="0" borderId="0" xfId="48" applyNumberFormat="1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28" fillId="6" borderId="2" xfId="48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4" fontId="35" fillId="0" borderId="2" xfId="0" applyNumberFormat="1" applyFont="1" applyBorder="1" applyAlignment="1">
      <alignment horizontal="right" vertical="center"/>
    </xf>
    <xf numFmtId="49" fontId="35" fillId="0" borderId="24" xfId="0" applyNumberFormat="1" applyFont="1" applyBorder="1" applyAlignment="1">
      <alignment horizontal="center" vertical="center"/>
    </xf>
    <xf numFmtId="4" fontId="17" fillId="4" borderId="2" xfId="47" applyNumberFormat="1" applyFont="1" applyFill="1" applyBorder="1" applyAlignment="1">
      <alignment horizontal="right" vertical="center"/>
    </xf>
    <xf numFmtId="4" fontId="17" fillId="8" borderId="0" xfId="0" applyNumberFormat="1" applyFont="1" applyFill="1" applyAlignment="1">
      <alignment horizontal="right" vertical="center"/>
    </xf>
    <xf numFmtId="49" fontId="16" fillId="8" borderId="2" xfId="41" applyNumberFormat="1" applyFont="1" applyFill="1" applyBorder="1" applyAlignment="1">
      <alignment horizontal="center" vertical="center"/>
    </xf>
    <xf numFmtId="4" fontId="16" fillId="0" borderId="5" xfId="42" applyNumberFormat="1" applyFont="1" applyFill="1" applyBorder="1" applyAlignment="1">
      <alignment horizontal="right" vertical="center"/>
    </xf>
    <xf numFmtId="4" fontId="16" fillId="8" borderId="5" xfId="42" applyNumberFormat="1" applyFont="1" applyFill="1" applyBorder="1" applyAlignment="1">
      <alignment horizontal="right" vertical="center"/>
    </xf>
    <xf numFmtId="49" fontId="16" fillId="8" borderId="0" xfId="10" applyNumberFormat="1" applyFont="1" applyFill="1" applyAlignment="1">
      <alignment horizontal="center" vertical="center"/>
    </xf>
    <xf numFmtId="49" fontId="16" fillId="0" borderId="2" xfId="45" applyNumberFormat="1" applyFont="1" applyBorder="1" applyAlignment="1">
      <alignment horizontal="center" vertical="center"/>
    </xf>
    <xf numFmtId="0" fontId="16" fillId="8" borderId="2" xfId="41" applyFont="1" applyFill="1" applyBorder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/>
    </xf>
    <xf numFmtId="0" fontId="32" fillId="0" borderId="2" xfId="0" applyFont="1" applyFill="1" applyBorder="1"/>
    <xf numFmtId="0" fontId="32" fillId="0" borderId="2" xfId="0" applyFont="1" applyBorder="1" applyAlignment="1">
      <alignment horizontal="center"/>
    </xf>
    <xf numFmtId="0" fontId="25" fillId="0" borderId="2" xfId="48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49" fontId="25" fillId="0" borderId="2" xfId="48" applyNumberFormat="1" applyFont="1" applyFill="1" applyBorder="1" applyAlignment="1">
      <alignment horizontal="left" vertical="center"/>
    </xf>
    <xf numFmtId="49" fontId="25" fillId="0" borderId="2" xfId="0" applyNumberFormat="1" applyFont="1" applyBorder="1" applyAlignment="1">
      <alignment horizontal="center" vertical="center"/>
    </xf>
    <xf numFmtId="0" fontId="32" fillId="0" borderId="2" xfId="48" applyFont="1" applyBorder="1" applyAlignment="1">
      <alignment horizontal="center" vertical="center"/>
    </xf>
    <xf numFmtId="0" fontId="32" fillId="0" borderId="2" xfId="48" applyFont="1" applyBorder="1" applyAlignment="1">
      <alignment horizontal="center"/>
    </xf>
    <xf numFmtId="49" fontId="25" fillId="0" borderId="2" xfId="48" applyNumberFormat="1" applyFont="1" applyBorder="1" applyAlignment="1">
      <alignment horizontal="center" vertical="center"/>
    </xf>
    <xf numFmtId="0" fontId="25" fillId="0" borderId="2" xfId="0" applyFont="1" applyBorder="1"/>
    <xf numFmtId="49" fontId="25" fillId="0" borderId="0" xfId="0" applyNumberFormat="1" applyFont="1" applyBorder="1" applyAlignment="1">
      <alignment horizontal="center" vertical="center"/>
    </xf>
    <xf numFmtId="17" fontId="16" fillId="0" borderId="2" xfId="0" applyNumberFormat="1" applyFont="1" applyBorder="1" applyAlignment="1">
      <alignment horizontal="center" vertical="center" wrapText="1"/>
    </xf>
    <xf numFmtId="0" fontId="32" fillId="0" borderId="2" xfId="48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/>
    <xf numFmtId="49" fontId="36" fillId="0" borderId="2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2" xfId="31" applyNumberFormat="1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49" fontId="16" fillId="0" borderId="2" xfId="68" applyNumberFormat="1" applyFont="1" applyBorder="1" applyAlignment="1">
      <alignment horizontal="center" vertical="center" wrapText="1"/>
    </xf>
    <xf numFmtId="49" fontId="16" fillId="0" borderId="26" xfId="68" applyNumberFormat="1" applyFont="1" applyBorder="1" applyAlignment="1">
      <alignment horizontal="center" vertical="center" wrapText="1"/>
    </xf>
    <xf numFmtId="49" fontId="16" fillId="0" borderId="27" xfId="68" applyNumberFormat="1" applyFont="1" applyBorder="1" applyAlignment="1">
      <alignment horizontal="center" vertical="center" wrapText="1"/>
    </xf>
    <xf numFmtId="49" fontId="16" fillId="0" borderId="25" xfId="68" applyNumberFormat="1" applyFont="1" applyBorder="1" applyAlignment="1">
      <alignment horizontal="center" vertical="center" wrapText="1"/>
    </xf>
    <xf numFmtId="49" fontId="16" fillId="0" borderId="2" xfId="30" applyNumberFormat="1" applyFont="1" applyBorder="1" applyAlignment="1">
      <alignment horizontal="left" vertical="center"/>
    </xf>
    <xf numFmtId="3" fontId="16" fillId="0" borderId="2" xfId="31" applyNumberFormat="1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2" xfId="31" applyNumberFormat="1" applyFont="1" applyFill="1" applyBorder="1" applyAlignment="1">
      <alignment horizontal="center" vertical="center"/>
    </xf>
    <xf numFmtId="49" fontId="16" fillId="8" borderId="6" xfId="0" applyNumberFormat="1" applyFont="1" applyFill="1" applyBorder="1" applyAlignment="1">
      <alignment horizontal="center" vertical="center"/>
    </xf>
    <xf numFmtId="49" fontId="16" fillId="8" borderId="2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4" fontId="16" fillId="8" borderId="5" xfId="1" applyNumberFormat="1" applyFont="1" applyFill="1" applyBorder="1" applyAlignment="1">
      <alignment horizontal="right" vertical="center"/>
    </xf>
    <xf numFmtId="0" fontId="16" fillId="8" borderId="0" xfId="0" applyFont="1" applyFill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" fontId="16" fillId="0" borderId="6" xfId="1" applyNumberFormat="1" applyFont="1" applyFill="1" applyBorder="1" applyAlignment="1">
      <alignment horizontal="right" vertical="center"/>
    </xf>
    <xf numFmtId="49" fontId="16" fillId="0" borderId="2" xfId="0" quotePrefix="1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49" fontId="16" fillId="0" borderId="28" xfId="68" applyNumberFormat="1" applyFont="1" applyBorder="1" applyAlignment="1">
      <alignment horizontal="center" vertical="center" wrapText="1"/>
    </xf>
    <xf numFmtId="49" fontId="16" fillId="0" borderId="29" xfId="68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6" fillId="0" borderId="5" xfId="0" applyFont="1" applyBorder="1"/>
    <xf numFmtId="49" fontId="16" fillId="0" borderId="5" xfId="68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0" xfId="0" applyNumberFormat="1" applyFont="1" applyAlignment="1">
      <alignment vertical="center"/>
    </xf>
    <xf numFmtId="0" fontId="16" fillId="0" borderId="5" xfId="0" applyFont="1" applyBorder="1" applyAlignment="1">
      <alignment horizontal="center" vertical="center"/>
    </xf>
    <xf numFmtId="17" fontId="16" fillId="0" borderId="2" xfId="0" applyNumberFormat="1" applyFont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left" vertical="center"/>
    </xf>
    <xf numFmtId="0" fontId="40" fillId="0" borderId="2" xfId="0" applyFont="1" applyFill="1" applyBorder="1"/>
    <xf numFmtId="49" fontId="39" fillId="0" borderId="2" xfId="0" applyNumberFormat="1" applyFont="1" applyFill="1" applyBorder="1" applyAlignment="1">
      <alignment horizontal="right"/>
    </xf>
    <xf numFmtId="0" fontId="39" fillId="0" borderId="2" xfId="0" applyFont="1" applyBorder="1"/>
    <xf numFmtId="49" fontId="16" fillId="0" borderId="4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49" fontId="16" fillId="10" borderId="25" xfId="0" applyNumberFormat="1" applyFont="1" applyFill="1" applyBorder="1" applyAlignment="1">
      <alignment horizontal="center" vertical="center" wrapText="1"/>
    </xf>
    <xf numFmtId="49" fontId="38" fillId="0" borderId="30" xfId="0" applyNumberFormat="1" applyFont="1" applyBorder="1" applyAlignment="1">
      <alignment horizontal="center" vertical="center"/>
    </xf>
    <xf numFmtId="49" fontId="16" fillId="0" borderId="10" xfId="30" applyNumberFormat="1" applyFont="1" applyBorder="1" applyAlignment="1">
      <alignment horizontal="center" vertical="center"/>
    </xf>
    <xf numFmtId="49" fontId="16" fillId="0" borderId="5" xfId="30" applyNumberFormat="1" applyFont="1" applyBorder="1" applyAlignment="1">
      <alignment horizontal="center" vertical="center"/>
    </xf>
    <xf numFmtId="49" fontId="16" fillId="10" borderId="27" xfId="0" applyNumberFormat="1" applyFont="1" applyFill="1" applyBorder="1" applyAlignment="1">
      <alignment horizontal="center" vertical="center" wrapText="1"/>
    </xf>
    <xf numFmtId="49" fontId="16" fillId="10" borderId="2" xfId="0" applyNumberFormat="1" applyFont="1" applyFill="1" applyBorder="1" applyAlignment="1">
      <alignment horizontal="center" vertical="center" wrapText="1"/>
    </xf>
    <xf numFmtId="0" fontId="37" fillId="10" borderId="2" xfId="0" applyFont="1" applyFill="1" applyBorder="1" applyAlignment="1">
      <alignment horizontal="center" vertical="center"/>
    </xf>
    <xf numFmtId="49" fontId="16" fillId="10" borderId="31" xfId="0" applyNumberFormat="1" applyFont="1" applyFill="1" applyBorder="1" applyAlignment="1">
      <alignment horizontal="center" vertical="center" wrapText="1"/>
    </xf>
    <xf numFmtId="49" fontId="16" fillId="11" borderId="25" xfId="0" applyNumberFormat="1" applyFont="1" applyFill="1" applyBorder="1" applyAlignment="1">
      <alignment horizontal="center" vertical="center" wrapText="1"/>
    </xf>
    <xf numFmtId="4" fontId="17" fillId="4" borderId="2" xfId="1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 shrinkToFi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" fontId="16" fillId="0" borderId="2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17" fontId="16" fillId="0" borderId="2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4" fontId="17" fillId="4" borderId="2" xfId="0" applyNumberFormat="1" applyFont="1" applyFill="1" applyBorder="1" applyAlignment="1">
      <alignment horizontal="right" vertical="center"/>
    </xf>
    <xf numFmtId="0" fontId="32" fillId="0" borderId="2" xfId="0" applyFont="1" applyFill="1" applyBorder="1" applyAlignment="1">
      <alignment horizontal="center"/>
    </xf>
    <xf numFmtId="0" fontId="32" fillId="0" borderId="2" xfId="48" applyFont="1" applyFill="1" applyBorder="1" applyAlignment="1">
      <alignment horizontal="center" vertical="center"/>
    </xf>
    <xf numFmtId="17" fontId="16" fillId="0" borderId="2" xfId="0" applyNumberFormat="1" applyFont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" fontId="17" fillId="4" borderId="1" xfId="0" applyNumberFormat="1" applyFont="1" applyFill="1" applyBorder="1" applyAlignment="1">
      <alignment vertical="center"/>
    </xf>
    <xf numFmtId="49" fontId="16" fillId="8" borderId="2" xfId="30" applyNumberFormat="1" applyFont="1" applyFill="1" applyBorder="1" applyAlignment="1">
      <alignment horizontal="center" vertical="center"/>
    </xf>
    <xf numFmtId="49" fontId="16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0" borderId="2" xfId="41" applyFont="1" applyBorder="1" applyAlignment="1">
      <alignment horizontal="center" vertical="center"/>
    </xf>
    <xf numFmtId="165" fontId="16" fillId="0" borderId="2" xfId="41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169" fontId="16" fillId="0" borderId="2" xfId="31" applyNumberFormat="1" applyFont="1" applyFill="1" applyBorder="1" applyAlignment="1">
      <alignment horizontal="center" vertical="center"/>
    </xf>
    <xf numFmtId="49" fontId="16" fillId="11" borderId="2" xfId="0" applyNumberFormat="1" applyFont="1" applyFill="1" applyBorder="1" applyAlignment="1">
      <alignment horizontal="center" vertical="center" wrapText="1"/>
    </xf>
    <xf numFmtId="4" fontId="16" fillId="8" borderId="2" xfId="31" applyNumberFormat="1" applyFont="1" applyFill="1" applyBorder="1" applyAlignment="1">
      <alignment horizontal="center" vertical="center"/>
    </xf>
    <xf numFmtId="49" fontId="16" fillId="13" borderId="2" xfId="0" applyNumberFormat="1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9" fontId="16" fillId="0" borderId="2" xfId="30" applyNumberFormat="1" applyFont="1" applyBorder="1" applyAlignment="1">
      <alignment horizontal="center" vertical="center" wrapText="1"/>
    </xf>
    <xf numFmtId="4" fontId="16" fillId="0" borderId="2" xfId="31" applyNumberFormat="1" applyFont="1" applyFill="1" applyBorder="1" applyAlignment="1">
      <alignment horizontal="center" vertical="center" wrapText="1"/>
    </xf>
    <xf numFmtId="4" fontId="16" fillId="0" borderId="2" xfId="31" applyNumberFormat="1" applyFont="1" applyFill="1" applyBorder="1" applyAlignment="1" applyProtection="1">
      <alignment horizontal="center" vertical="center"/>
    </xf>
    <xf numFmtId="49" fontId="45" fillId="0" borderId="2" xfId="30" applyNumberFormat="1" applyFont="1" applyBorder="1" applyAlignment="1">
      <alignment horizontal="center" vertical="center"/>
    </xf>
    <xf numFmtId="49" fontId="45" fillId="0" borderId="2" xfId="30" applyNumberFormat="1" applyFont="1" applyBorder="1" applyAlignment="1">
      <alignment horizontal="center" vertical="center" wrapText="1"/>
    </xf>
    <xf numFmtId="4" fontId="45" fillId="0" borderId="2" xfId="31" applyNumberFormat="1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16" fillId="8" borderId="2" xfId="7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49" fontId="16" fillId="0" borderId="2" xfId="69" applyNumberFormat="1" applyFont="1" applyFill="1" applyBorder="1" applyAlignment="1">
      <alignment horizontal="center" vertical="center"/>
    </xf>
    <xf numFmtId="49" fontId="16" fillId="0" borderId="2" xfId="69" applyNumberFormat="1" applyFont="1" applyBorder="1" applyAlignment="1">
      <alignment horizontal="center" vertical="center" wrapText="1"/>
    </xf>
    <xf numFmtId="49" fontId="16" fillId="0" borderId="2" xfId="69" applyNumberFormat="1" applyFont="1" applyBorder="1" applyAlignment="1">
      <alignment horizontal="center" vertical="center"/>
    </xf>
    <xf numFmtId="4" fontId="16" fillId="0" borderId="2" xfId="69" applyNumberFormat="1" applyFont="1" applyBorder="1" applyAlignment="1">
      <alignment horizontal="center" vertical="center"/>
    </xf>
    <xf numFmtId="49" fontId="16" fillId="0" borderId="2" xfId="69" applyNumberFormat="1" applyFont="1" applyFill="1" applyBorder="1" applyAlignment="1">
      <alignment horizontal="center" vertical="center" wrapText="1"/>
    </xf>
    <xf numFmtId="4" fontId="16" fillId="8" borderId="2" xfId="31" applyNumberFormat="1" applyFont="1" applyFill="1" applyBorder="1" applyAlignment="1" applyProtection="1">
      <alignment horizontal="center" vertical="center"/>
    </xf>
    <xf numFmtId="49" fontId="16" fillId="0" borderId="2" xfId="30" applyNumberFormat="1" applyFont="1" applyFill="1" applyBorder="1" applyAlignment="1">
      <alignment horizontal="center" vertical="center"/>
    </xf>
    <xf numFmtId="49" fontId="16" fillId="0" borderId="17" xfId="30" applyNumberFormat="1" applyFont="1" applyBorder="1" applyAlignment="1">
      <alignment horizontal="center" vertical="center"/>
    </xf>
    <xf numFmtId="49" fontId="16" fillId="0" borderId="4" xfId="30" applyNumberFormat="1" applyFont="1" applyBorder="1" applyAlignment="1">
      <alignment horizontal="center" vertical="center"/>
    </xf>
    <xf numFmtId="4" fontId="16" fillId="0" borderId="1" xfId="31" applyNumberFormat="1" applyFont="1" applyFill="1" applyBorder="1" applyAlignment="1">
      <alignment horizontal="center" vertical="center"/>
    </xf>
    <xf numFmtId="49" fontId="16" fillId="0" borderId="2" xfId="30" quotePrefix="1" applyNumberFormat="1" applyFont="1" applyBorder="1" applyAlignment="1">
      <alignment horizontal="center" vertical="center"/>
    </xf>
    <xf numFmtId="17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right" vertical="center"/>
    </xf>
    <xf numFmtId="0" fontId="16" fillId="8" borderId="0" xfId="0" applyFont="1" applyFill="1" applyBorder="1" applyAlignment="1">
      <alignment horizontal="center" vertical="center"/>
    </xf>
    <xf numFmtId="4" fontId="17" fillId="4" borderId="6" xfId="47" applyNumberFormat="1" applyFont="1" applyFill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6" fillId="0" borderId="5" xfId="30" applyNumberFormat="1" applyFont="1" applyBorder="1" applyAlignment="1">
      <alignment horizontal="left" vertical="center"/>
    </xf>
    <xf numFmtId="3" fontId="16" fillId="0" borderId="5" xfId="31" applyNumberFormat="1" applyFont="1" applyFill="1" applyBorder="1" applyAlignment="1">
      <alignment horizontal="center" vertical="center"/>
    </xf>
    <xf numFmtId="4" fontId="16" fillId="0" borderId="5" xfId="31" applyNumberFormat="1" applyFont="1" applyFill="1" applyBorder="1" applyAlignment="1">
      <alignment horizontal="right" vertical="center"/>
    </xf>
    <xf numFmtId="49" fontId="16" fillId="8" borderId="35" xfId="0" applyNumberFormat="1" applyFont="1" applyFill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1" xfId="3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" fontId="16" fillId="0" borderId="2" xfId="0" applyNumberFormat="1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8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49" fontId="44" fillId="6" borderId="3" xfId="0" applyNumberFormat="1" applyFont="1" applyFill="1" applyBorder="1" applyAlignment="1">
      <alignment horizontal="center" vertical="center"/>
    </xf>
    <xf numFmtId="49" fontId="44" fillId="6" borderId="4" xfId="0" applyNumberFormat="1" applyFont="1" applyFill="1" applyBorder="1" applyAlignment="1">
      <alignment horizontal="center" vertical="center"/>
    </xf>
    <xf numFmtId="49" fontId="44" fillId="6" borderId="1" xfId="0" applyNumberFormat="1" applyFont="1" applyFill="1" applyBorder="1" applyAlignment="1">
      <alignment horizontal="center" vertical="center"/>
    </xf>
    <xf numFmtId="17" fontId="16" fillId="0" borderId="2" xfId="0" applyNumberFormat="1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" fontId="16" fillId="0" borderId="32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/>
    </xf>
    <xf numFmtId="49" fontId="30" fillId="6" borderId="3" xfId="0" applyNumberFormat="1" applyFont="1" applyFill="1" applyBorder="1" applyAlignment="1">
      <alignment horizontal="center" vertical="center"/>
    </xf>
    <xf numFmtId="49" fontId="30" fillId="6" borderId="4" xfId="0" applyNumberFormat="1" applyFont="1" applyFill="1" applyBorder="1" applyAlignment="1">
      <alignment horizontal="center" vertical="center"/>
    </xf>
    <xf numFmtId="49" fontId="30" fillId="6" borderId="1" xfId="0" applyNumberFormat="1" applyFont="1" applyFill="1" applyBorder="1" applyAlignment="1">
      <alignment horizontal="center" vertical="center"/>
    </xf>
    <xf numFmtId="49" fontId="30" fillId="9" borderId="3" xfId="0" applyNumberFormat="1" applyFont="1" applyFill="1" applyBorder="1" applyAlignment="1">
      <alignment horizontal="center" vertical="center"/>
    </xf>
    <xf numFmtId="49" fontId="30" fillId="9" borderId="4" xfId="0" applyNumberFormat="1" applyFont="1" applyFill="1" applyBorder="1" applyAlignment="1">
      <alignment horizontal="center" vertical="center"/>
    </xf>
    <xf numFmtId="49" fontId="30" fillId="9" borderId="1" xfId="0" applyNumberFormat="1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49" fontId="30" fillId="12" borderId="4" xfId="0" applyNumberFormat="1" applyFont="1" applyFill="1" applyBorder="1" applyAlignment="1">
      <alignment horizontal="center" vertical="center"/>
    </xf>
    <xf numFmtId="0" fontId="30" fillId="12" borderId="4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49" fontId="30" fillId="9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/>
    </xf>
    <xf numFmtId="0" fontId="16" fillId="4" borderId="3" xfId="10" applyFont="1" applyFill="1" applyBorder="1" applyAlignment="1">
      <alignment horizontal="center" vertical="center"/>
    </xf>
    <xf numFmtId="0" fontId="16" fillId="4" borderId="4" xfId="1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center" vertical="center"/>
    </xf>
    <xf numFmtId="0" fontId="16" fillId="0" borderId="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1" xfId="10" applyFont="1" applyBorder="1" applyAlignment="1">
      <alignment horizontal="center" vertical="center" wrapText="1"/>
    </xf>
    <xf numFmtId="49" fontId="30" fillId="6" borderId="2" xfId="0" applyNumberFormat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30" fillId="6" borderId="3" xfId="0" applyNumberFormat="1" applyFont="1" applyFill="1" applyBorder="1" applyAlignment="1">
      <alignment horizontal="center" vertical="center" wrapText="1"/>
    </xf>
    <xf numFmtId="49" fontId="30" fillId="6" borderId="4" xfId="0" applyNumberFormat="1" applyFont="1" applyFill="1" applyBorder="1" applyAlignment="1">
      <alignment horizontal="center" vertical="center" wrapText="1"/>
    </xf>
    <xf numFmtId="49" fontId="30" fillId="6" borderId="1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/>
    </xf>
    <xf numFmtId="4" fontId="15" fillId="3" borderId="15" xfId="0" applyNumberFormat="1" applyFont="1" applyFill="1" applyBorder="1" applyAlignment="1">
      <alignment horizontal="center"/>
    </xf>
    <xf numFmtId="4" fontId="15" fillId="3" borderId="16" xfId="0" applyNumberFormat="1" applyFont="1" applyFill="1" applyBorder="1" applyAlignment="1">
      <alignment horizontal="center"/>
    </xf>
    <xf numFmtId="166" fontId="15" fillId="0" borderId="0" xfId="0" applyNumberFormat="1" applyFont="1" applyAlignment="1">
      <alignment horizontal="center"/>
    </xf>
    <xf numFmtId="3" fontId="15" fillId="6" borderId="7" xfId="0" applyNumberFormat="1" applyFont="1" applyFill="1" applyBorder="1" applyAlignment="1">
      <alignment horizontal="center"/>
    </xf>
    <xf numFmtId="3" fontId="15" fillId="6" borderId="9" xfId="0" applyNumberFormat="1" applyFont="1" applyFill="1" applyBorder="1" applyAlignment="1">
      <alignment horizontal="center"/>
    </xf>
    <xf numFmtId="3" fontId="15" fillId="6" borderId="8" xfId="0" applyNumberFormat="1" applyFont="1" applyFill="1" applyBorder="1" applyAlignment="1">
      <alignment horizontal="center"/>
    </xf>
    <xf numFmtId="17" fontId="15" fillId="4" borderId="7" xfId="0" applyNumberFormat="1" applyFont="1" applyFill="1" applyBorder="1" applyAlignment="1">
      <alignment horizontal="center" vertical="center"/>
    </xf>
    <xf numFmtId="17" fontId="15" fillId="4" borderId="9" xfId="0" applyNumberFormat="1" applyFont="1" applyFill="1" applyBorder="1" applyAlignment="1">
      <alignment horizontal="center" vertical="center"/>
    </xf>
    <xf numFmtId="17" fontId="15" fillId="4" borderId="8" xfId="0" applyNumberFormat="1" applyFont="1" applyFill="1" applyBorder="1" applyAlignment="1">
      <alignment horizontal="center" vertical="center"/>
    </xf>
    <xf numFmtId="0" fontId="15" fillId="4" borderId="7" xfId="0" applyNumberFormat="1" applyFont="1" applyFill="1" applyBorder="1" applyAlignment="1">
      <alignment horizontal="center" vertical="center"/>
    </xf>
    <xf numFmtId="0" fontId="15" fillId="4" borderId="9" xfId="0" applyNumberFormat="1" applyFont="1" applyFill="1" applyBorder="1" applyAlignment="1">
      <alignment horizontal="center" vertical="center"/>
    </xf>
    <xf numFmtId="0" fontId="15" fillId="4" borderId="8" xfId="0" applyNumberFormat="1" applyFont="1" applyFill="1" applyBorder="1" applyAlignment="1">
      <alignment horizontal="center" vertical="center"/>
    </xf>
  </cellXfs>
  <cellStyles count="71">
    <cellStyle name="Dziesiętny" xfId="1" builtinId="3"/>
    <cellStyle name="Dziesiętny 10" xfId="47" xr:uid="{00000000-0005-0000-0000-000001000000}"/>
    <cellStyle name="Dziesiętny 11" xfId="57" xr:uid="{00000000-0005-0000-0000-000002000000}"/>
    <cellStyle name="Dziesiętny 12" xfId="61" xr:uid="{00000000-0005-0000-0000-000003000000}"/>
    <cellStyle name="Dziesiętny 2" xfId="3" xr:uid="{00000000-0005-0000-0000-000004000000}"/>
    <cellStyle name="Dziesiętny 2 2" xfId="12" xr:uid="{00000000-0005-0000-0000-000005000000}"/>
    <cellStyle name="Dziesiętny 2 3" xfId="19" xr:uid="{00000000-0005-0000-0000-000006000000}"/>
    <cellStyle name="Dziesiętny 2 3 2" xfId="51" xr:uid="{00000000-0005-0000-0000-000007000000}"/>
    <cellStyle name="Dziesiętny 2 4" xfId="39" xr:uid="{00000000-0005-0000-0000-000008000000}"/>
    <cellStyle name="Dziesiętny 2 5" xfId="66" xr:uid="{00000000-0005-0000-0000-000009000000}"/>
    <cellStyle name="Dziesiętny 3" xfId="7" xr:uid="{00000000-0005-0000-0000-00000A000000}"/>
    <cellStyle name="Dziesiętny 3 2" xfId="16" xr:uid="{00000000-0005-0000-0000-00000B000000}"/>
    <cellStyle name="Dziesiętny 3 3" xfId="25" xr:uid="{00000000-0005-0000-0000-00000C000000}"/>
    <cellStyle name="Dziesiętny 3 3 2" xfId="55" xr:uid="{00000000-0005-0000-0000-00000D000000}"/>
    <cellStyle name="Dziesiętny 4" xfId="28" xr:uid="{00000000-0005-0000-0000-00000E000000}"/>
    <cellStyle name="Dziesiętny 5" xfId="31" xr:uid="{00000000-0005-0000-0000-00000F000000}"/>
    <cellStyle name="Dziesiętny 5 2" xfId="46" xr:uid="{00000000-0005-0000-0000-000010000000}"/>
    <cellStyle name="Dziesiętny 5 3" xfId="59" xr:uid="{00000000-0005-0000-0000-000011000000}"/>
    <cellStyle name="Dziesiętny 5 4" xfId="65" xr:uid="{00000000-0005-0000-0000-000012000000}"/>
    <cellStyle name="Dziesiętny 6" xfId="32" xr:uid="{00000000-0005-0000-0000-000013000000}"/>
    <cellStyle name="Dziesiętny 7" xfId="38" xr:uid="{00000000-0005-0000-0000-000014000000}"/>
    <cellStyle name="Dziesiętny 8" xfId="42" xr:uid="{00000000-0005-0000-0000-000015000000}"/>
    <cellStyle name="Dziesiętny 9" xfId="44" xr:uid="{00000000-0005-0000-0000-000016000000}"/>
    <cellStyle name="Dziesiętny 9 2" xfId="63" xr:uid="{00000000-0005-0000-0000-000017000000}"/>
    <cellStyle name="Excel Built-in Comma" xfId="49" xr:uid="{00000000-0005-0000-0000-000018000000}"/>
    <cellStyle name="Excel Built-in Normal" xfId="68" xr:uid="{00000000-0005-0000-0000-000019000000}"/>
    <cellStyle name="Heading" xfId="34" xr:uid="{00000000-0005-0000-0000-00001A000000}"/>
    <cellStyle name="Heading1" xfId="35" xr:uid="{00000000-0005-0000-0000-00001B000000}"/>
    <cellStyle name="Normalny" xfId="0" builtinId="0"/>
    <cellStyle name="Normalny 10" xfId="56" xr:uid="{00000000-0005-0000-0000-00001D000000}"/>
    <cellStyle name="Normalny 11" xfId="60" xr:uid="{00000000-0005-0000-0000-00001E000000}"/>
    <cellStyle name="Normalny 2" xfId="2" xr:uid="{00000000-0005-0000-0000-00001F000000}"/>
    <cellStyle name="Normalny 2 2" xfId="11" xr:uid="{00000000-0005-0000-0000-000020000000}"/>
    <cellStyle name="Normalny 2 3" xfId="18" xr:uid="{00000000-0005-0000-0000-000021000000}"/>
    <cellStyle name="Normalny 2 3 2" xfId="50" xr:uid="{00000000-0005-0000-0000-000022000000}"/>
    <cellStyle name="Normalny 2 4" xfId="29" xr:uid="{00000000-0005-0000-0000-000023000000}"/>
    <cellStyle name="Normalny 2 5" xfId="40" xr:uid="{00000000-0005-0000-0000-000024000000}"/>
    <cellStyle name="Normalny 2 6" xfId="48" xr:uid="{00000000-0005-0000-0000-000025000000}"/>
    <cellStyle name="Normalny 28" xfId="70" xr:uid="{00000000-0005-0000-0000-000026000000}"/>
    <cellStyle name="Normalny 3" xfId="5" xr:uid="{00000000-0005-0000-0000-000027000000}"/>
    <cellStyle name="Normalny 3 2" xfId="14" xr:uid="{00000000-0005-0000-0000-000028000000}"/>
    <cellStyle name="Normalny 3 3" xfId="23" xr:uid="{00000000-0005-0000-0000-000029000000}"/>
    <cellStyle name="Normalny 3 3 2" xfId="53" xr:uid="{00000000-0005-0000-0000-00002A000000}"/>
    <cellStyle name="Normalny 4" xfId="9" xr:uid="{00000000-0005-0000-0000-00002B000000}"/>
    <cellStyle name="Normalny 4 2" xfId="17" xr:uid="{00000000-0005-0000-0000-00002C000000}"/>
    <cellStyle name="Normalny 4 2 2" xfId="21" xr:uid="{00000000-0005-0000-0000-00002D000000}"/>
    <cellStyle name="Normalny 4 2 2 2" xfId="26" xr:uid="{00000000-0005-0000-0000-00002E000000}"/>
    <cellStyle name="Normalny 4 2 2 2 2" xfId="27" xr:uid="{00000000-0005-0000-0000-00002F000000}"/>
    <cellStyle name="Normalny 5" xfId="10" xr:uid="{00000000-0005-0000-0000-000030000000}"/>
    <cellStyle name="Normalny 6" xfId="30" xr:uid="{00000000-0005-0000-0000-000031000000}"/>
    <cellStyle name="Normalny 6 2" xfId="45" xr:uid="{00000000-0005-0000-0000-000032000000}"/>
    <cellStyle name="Normalny 6 2 2" xfId="58" xr:uid="{00000000-0005-0000-0000-000033000000}"/>
    <cellStyle name="Normalny 6 3" xfId="64" xr:uid="{00000000-0005-0000-0000-000034000000}"/>
    <cellStyle name="Normalny 7" xfId="33" xr:uid="{00000000-0005-0000-0000-000035000000}"/>
    <cellStyle name="Normalny 8" xfId="41" xr:uid="{00000000-0005-0000-0000-000036000000}"/>
    <cellStyle name="Normalny 9" xfId="43" xr:uid="{00000000-0005-0000-0000-000037000000}"/>
    <cellStyle name="Normalny 9 2" xfId="62" xr:uid="{00000000-0005-0000-0000-000038000000}"/>
    <cellStyle name="Procentowy 2" xfId="4" xr:uid="{00000000-0005-0000-0000-000039000000}"/>
    <cellStyle name="Procentowy 2 2" xfId="13" xr:uid="{00000000-0005-0000-0000-00003A000000}"/>
    <cellStyle name="Procentowy 2 3" xfId="20" xr:uid="{00000000-0005-0000-0000-00003B000000}"/>
    <cellStyle name="Procentowy 2 3 2" xfId="52" xr:uid="{00000000-0005-0000-0000-00003C000000}"/>
    <cellStyle name="Procentowy 3" xfId="6" xr:uid="{00000000-0005-0000-0000-00003D000000}"/>
    <cellStyle name="Procentowy 3 2" xfId="15" xr:uid="{00000000-0005-0000-0000-00003E000000}"/>
    <cellStyle name="Procentowy 3 3" xfId="24" xr:uid="{00000000-0005-0000-0000-00003F000000}"/>
    <cellStyle name="Procentowy 3 3 2" xfId="54" xr:uid="{00000000-0005-0000-0000-000040000000}"/>
    <cellStyle name="Procentowy 4" xfId="8" xr:uid="{00000000-0005-0000-0000-000041000000}"/>
    <cellStyle name="Result" xfId="36" xr:uid="{00000000-0005-0000-0000-000042000000}"/>
    <cellStyle name="Result2" xfId="37" xr:uid="{00000000-0005-0000-0000-000043000000}"/>
    <cellStyle name="Tekst objaśnienia" xfId="69" builtinId="53"/>
    <cellStyle name="Walutowy 2" xfId="22" xr:uid="{00000000-0005-0000-0000-000045000000}"/>
    <cellStyle name="Walutowy 3" xfId="67" xr:uid="{00000000-0005-0000-0000-000046000000}"/>
  </cellStyles>
  <dxfs count="2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Energetyczny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7"/>
  <sheetViews>
    <sheetView zoomScaleNormal="100" workbookViewId="0">
      <pane ySplit="1" topLeftCell="A2" activePane="bottomLeft" state="frozen"/>
      <selection pane="bottomLeft" activeCell="A2" sqref="A2:K2"/>
    </sheetView>
  </sheetViews>
  <sheetFormatPr defaultColWidth="9.109375" defaultRowHeight="12.75" customHeight="1"/>
  <cols>
    <col min="1" max="1" width="7.33203125" style="16" customWidth="1"/>
    <col min="2" max="2" width="32.5546875" style="17" customWidth="1"/>
    <col min="3" max="3" width="24.33203125" style="17" customWidth="1"/>
    <col min="4" max="4" width="33.109375" style="17" bestFit="1" customWidth="1"/>
    <col min="5" max="5" width="9.44140625" style="17" bestFit="1" customWidth="1"/>
    <col min="6" max="6" width="9.109375" style="17"/>
    <col min="7" max="7" width="17.33203125" style="17" customWidth="1"/>
    <col min="8" max="8" width="34.5546875" style="17" bestFit="1" customWidth="1"/>
    <col min="9" max="9" width="13.44140625" style="17" bestFit="1" customWidth="1"/>
    <col min="10" max="10" width="9.109375" style="18" customWidth="1"/>
    <col min="11" max="11" width="9.109375" style="19" customWidth="1"/>
    <col min="12" max="17" width="11.6640625" style="16" customWidth="1"/>
    <col min="18" max="18" width="33" style="16" bestFit="1" customWidth="1"/>
    <col min="19" max="19" width="3.33203125" style="16" bestFit="1" customWidth="1"/>
    <col min="20" max="20" width="11.6640625" style="16" bestFit="1" customWidth="1"/>
    <col min="21" max="16384" width="9.109375" style="16"/>
  </cols>
  <sheetData>
    <row r="1" spans="1:23" ht="13.2" hidden="1" customHeight="1">
      <c r="J1" s="286" t="s">
        <v>46</v>
      </c>
      <c r="K1" s="286"/>
      <c r="L1" s="20">
        <f t="shared" ref="L1:P1" si="0">SUM(L2:L350)/2</f>
        <v>1870978</v>
      </c>
      <c r="M1" s="20">
        <f t="shared" si="0"/>
        <v>2463587</v>
      </c>
      <c r="N1" s="20">
        <f t="shared" si="0"/>
        <v>4334565</v>
      </c>
      <c r="O1" s="20">
        <f t="shared" si="0"/>
        <v>458551</v>
      </c>
      <c r="P1" s="20">
        <f t="shared" si="0"/>
        <v>207075</v>
      </c>
      <c r="Q1" s="20">
        <f>SUM(Q2:Q350)/2</f>
        <v>665626</v>
      </c>
    </row>
    <row r="2" spans="1:23" ht="12.75" customHeight="1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"/>
      <c r="M2" s="26"/>
      <c r="N2" s="26"/>
      <c r="O2" s="26"/>
      <c r="P2" s="26"/>
      <c r="Q2" s="26"/>
    </row>
    <row r="3" spans="1:23" ht="32.1" customHeight="1">
      <c r="A3" s="104" t="s">
        <v>19</v>
      </c>
      <c r="B3" s="287" t="s">
        <v>130</v>
      </c>
      <c r="C3" s="288"/>
      <c r="D3" s="288"/>
      <c r="E3" s="288"/>
      <c r="F3" s="288"/>
      <c r="G3" s="288"/>
      <c r="H3" s="288"/>
      <c r="I3" s="288"/>
      <c r="J3" s="288"/>
      <c r="K3" s="289"/>
      <c r="L3" s="281" t="s">
        <v>71</v>
      </c>
      <c r="M3" s="281"/>
      <c r="N3" s="281"/>
      <c r="O3" s="281" t="s">
        <v>72</v>
      </c>
      <c r="P3" s="281"/>
      <c r="Q3" s="281"/>
      <c r="R3" s="275" t="s">
        <v>20</v>
      </c>
    </row>
    <row r="4" spans="1:23" ht="42" customHeight="1">
      <c r="A4" s="79" t="s">
        <v>7</v>
      </c>
      <c r="B4" s="80" t="s">
        <v>31</v>
      </c>
      <c r="C4" s="80" t="s">
        <v>4</v>
      </c>
      <c r="D4" s="81" t="s">
        <v>5</v>
      </c>
      <c r="E4" s="81" t="s">
        <v>6</v>
      </c>
      <c r="F4" s="81" t="s">
        <v>8</v>
      </c>
      <c r="G4" s="81" t="s">
        <v>9</v>
      </c>
      <c r="H4" s="81" t="s">
        <v>22</v>
      </c>
      <c r="I4" s="81" t="s">
        <v>10</v>
      </c>
      <c r="J4" s="81" t="s">
        <v>11</v>
      </c>
      <c r="K4" s="79" t="s">
        <v>12</v>
      </c>
      <c r="L4" s="132" t="s">
        <v>13</v>
      </c>
      <c r="M4" s="79" t="s">
        <v>14</v>
      </c>
      <c r="N4" s="79" t="s">
        <v>15</v>
      </c>
      <c r="O4" s="132" t="s">
        <v>13</v>
      </c>
      <c r="P4" s="79" t="s">
        <v>14</v>
      </c>
      <c r="Q4" s="79" t="s">
        <v>3</v>
      </c>
      <c r="R4" s="276"/>
    </row>
    <row r="5" spans="1:23" ht="12.75" customHeight="1">
      <c r="A5" s="84">
        <v>1</v>
      </c>
      <c r="B5" s="79" t="s">
        <v>105</v>
      </c>
      <c r="C5" s="136" t="s">
        <v>144</v>
      </c>
      <c r="D5" s="136" t="s">
        <v>205</v>
      </c>
      <c r="E5" s="136"/>
      <c r="F5" s="122" t="s">
        <v>108</v>
      </c>
      <c r="G5" s="15" t="s">
        <v>146</v>
      </c>
      <c r="H5" s="136" t="s">
        <v>147</v>
      </c>
      <c r="I5" s="15" t="s">
        <v>1274</v>
      </c>
      <c r="J5" s="15" t="s">
        <v>55</v>
      </c>
      <c r="K5" s="82">
        <v>5</v>
      </c>
      <c r="L5" s="14">
        <v>3901</v>
      </c>
      <c r="M5" s="14">
        <v>0</v>
      </c>
      <c r="N5" s="14">
        <f t="shared" ref="N5:N45" si="1">(L5+M5)</f>
        <v>3901</v>
      </c>
      <c r="O5" s="14">
        <v>3901</v>
      </c>
      <c r="P5" s="14">
        <v>0</v>
      </c>
      <c r="Q5" s="14">
        <f t="shared" ref="Q5:Q45" si="2">(O5+P5)</f>
        <v>3901</v>
      </c>
      <c r="R5" s="84" t="s">
        <v>52</v>
      </c>
      <c r="W5" s="53"/>
    </row>
    <row r="6" spans="1:23" ht="12.75" customHeight="1">
      <c r="A6" s="84">
        <v>2</v>
      </c>
      <c r="B6" s="79" t="s">
        <v>105</v>
      </c>
      <c r="C6" s="136" t="s">
        <v>144</v>
      </c>
      <c r="D6" s="136" t="s">
        <v>206</v>
      </c>
      <c r="E6" s="136"/>
      <c r="F6" s="122" t="s">
        <v>108</v>
      </c>
      <c r="G6" s="15" t="s">
        <v>146</v>
      </c>
      <c r="H6" s="136" t="s">
        <v>148</v>
      </c>
      <c r="I6" s="15" t="s">
        <v>1275</v>
      </c>
      <c r="J6" s="15" t="s">
        <v>55</v>
      </c>
      <c r="K6" s="82">
        <v>5</v>
      </c>
      <c r="L6" s="14">
        <v>2945</v>
      </c>
      <c r="M6" s="14">
        <v>0</v>
      </c>
      <c r="N6" s="14">
        <f t="shared" si="1"/>
        <v>2945</v>
      </c>
      <c r="O6" s="14">
        <v>2945</v>
      </c>
      <c r="P6" s="14">
        <v>0</v>
      </c>
      <c r="Q6" s="14">
        <f t="shared" si="2"/>
        <v>2945</v>
      </c>
      <c r="R6" s="84" t="s">
        <v>52</v>
      </c>
      <c r="W6" s="53"/>
    </row>
    <row r="7" spans="1:23" ht="12.75" customHeight="1">
      <c r="A7" s="84">
        <v>3</v>
      </c>
      <c r="B7" s="79" t="s">
        <v>105</v>
      </c>
      <c r="C7" s="136" t="s">
        <v>144</v>
      </c>
      <c r="D7" s="136" t="s">
        <v>207</v>
      </c>
      <c r="E7" s="136"/>
      <c r="F7" s="122" t="s">
        <v>108</v>
      </c>
      <c r="G7" s="15" t="s">
        <v>146</v>
      </c>
      <c r="H7" s="136" t="s">
        <v>149</v>
      </c>
      <c r="I7" s="15" t="s">
        <v>1276</v>
      </c>
      <c r="J7" s="15" t="s">
        <v>55</v>
      </c>
      <c r="K7" s="82">
        <v>5</v>
      </c>
      <c r="L7" s="14">
        <v>7070</v>
      </c>
      <c r="M7" s="14">
        <v>0</v>
      </c>
      <c r="N7" s="14">
        <f t="shared" si="1"/>
        <v>7070</v>
      </c>
      <c r="O7" s="14">
        <v>7070</v>
      </c>
      <c r="P7" s="14">
        <v>0</v>
      </c>
      <c r="Q7" s="14">
        <f t="shared" si="2"/>
        <v>7070</v>
      </c>
      <c r="R7" s="84" t="s">
        <v>52</v>
      </c>
      <c r="W7" s="53"/>
    </row>
    <row r="8" spans="1:23" ht="12.75" customHeight="1">
      <c r="A8" s="84">
        <v>4</v>
      </c>
      <c r="B8" s="79" t="s">
        <v>105</v>
      </c>
      <c r="C8" s="136" t="s">
        <v>144</v>
      </c>
      <c r="D8" s="136" t="s">
        <v>208</v>
      </c>
      <c r="E8" s="136"/>
      <c r="F8" s="122" t="s">
        <v>108</v>
      </c>
      <c r="G8" s="15" t="s">
        <v>150</v>
      </c>
      <c r="H8" s="136" t="s">
        <v>151</v>
      </c>
      <c r="I8" s="15" t="s">
        <v>1277</v>
      </c>
      <c r="J8" s="15" t="s">
        <v>55</v>
      </c>
      <c r="K8" s="82">
        <v>6</v>
      </c>
      <c r="L8" s="14">
        <v>4936</v>
      </c>
      <c r="M8" s="14">
        <v>0</v>
      </c>
      <c r="N8" s="14">
        <f t="shared" si="1"/>
        <v>4936</v>
      </c>
      <c r="O8" s="14">
        <v>4936</v>
      </c>
      <c r="P8" s="14">
        <v>0</v>
      </c>
      <c r="Q8" s="14">
        <f t="shared" si="2"/>
        <v>4936</v>
      </c>
      <c r="R8" s="84" t="s">
        <v>52</v>
      </c>
      <c r="W8" s="53"/>
    </row>
    <row r="9" spans="1:23" ht="12.75" customHeight="1">
      <c r="A9" s="84">
        <v>5</v>
      </c>
      <c r="B9" s="79" t="s">
        <v>105</v>
      </c>
      <c r="C9" s="136" t="s">
        <v>144</v>
      </c>
      <c r="D9" s="136" t="s">
        <v>2426</v>
      </c>
      <c r="E9" s="136"/>
      <c r="F9" s="122" t="s">
        <v>108</v>
      </c>
      <c r="G9" s="15" t="s">
        <v>150</v>
      </c>
      <c r="H9" s="136" t="s">
        <v>152</v>
      </c>
      <c r="I9" s="15" t="s">
        <v>1278</v>
      </c>
      <c r="J9" s="15" t="s">
        <v>55</v>
      </c>
      <c r="K9" s="82">
        <v>6</v>
      </c>
      <c r="L9" s="14">
        <v>3611</v>
      </c>
      <c r="M9" s="14">
        <v>0</v>
      </c>
      <c r="N9" s="14">
        <f t="shared" si="1"/>
        <v>3611</v>
      </c>
      <c r="O9" s="14">
        <v>3611</v>
      </c>
      <c r="P9" s="14">
        <v>0</v>
      </c>
      <c r="Q9" s="14">
        <f t="shared" si="2"/>
        <v>3611</v>
      </c>
      <c r="R9" s="84" t="s">
        <v>52</v>
      </c>
      <c r="W9" s="53"/>
    </row>
    <row r="10" spans="1:23" ht="12.75" customHeight="1">
      <c r="A10" s="84">
        <v>6</v>
      </c>
      <c r="B10" s="79" t="s">
        <v>105</v>
      </c>
      <c r="C10" s="136" t="s">
        <v>144</v>
      </c>
      <c r="D10" s="136" t="s">
        <v>210</v>
      </c>
      <c r="E10" s="136"/>
      <c r="F10" s="122" t="s">
        <v>108</v>
      </c>
      <c r="G10" s="15" t="s">
        <v>150</v>
      </c>
      <c r="H10" s="136" t="s">
        <v>155</v>
      </c>
      <c r="I10" s="15" t="s">
        <v>1280</v>
      </c>
      <c r="J10" s="15" t="s">
        <v>55</v>
      </c>
      <c r="K10" s="82">
        <v>6</v>
      </c>
      <c r="L10" s="14">
        <v>10184</v>
      </c>
      <c r="M10" s="14">
        <v>0</v>
      </c>
      <c r="N10" s="14">
        <f t="shared" si="1"/>
        <v>10184</v>
      </c>
      <c r="O10" s="14">
        <v>10184</v>
      </c>
      <c r="P10" s="14">
        <v>0</v>
      </c>
      <c r="Q10" s="14">
        <f t="shared" si="2"/>
        <v>10184</v>
      </c>
      <c r="R10" s="84" t="s">
        <v>52</v>
      </c>
      <c r="W10" s="53"/>
    </row>
    <row r="11" spans="1:23" ht="12.75" customHeight="1">
      <c r="A11" s="84">
        <v>7</v>
      </c>
      <c r="B11" s="79" t="s">
        <v>105</v>
      </c>
      <c r="C11" s="136" t="s">
        <v>144</v>
      </c>
      <c r="D11" s="136" t="s">
        <v>209</v>
      </c>
      <c r="E11" s="136"/>
      <c r="F11" s="122" t="s">
        <v>108</v>
      </c>
      <c r="G11" s="15" t="s">
        <v>150</v>
      </c>
      <c r="H11" s="136" t="s">
        <v>153</v>
      </c>
      <c r="I11" s="15" t="s">
        <v>1279</v>
      </c>
      <c r="J11" s="15" t="s">
        <v>55</v>
      </c>
      <c r="K11" s="82">
        <v>6</v>
      </c>
      <c r="L11" s="14">
        <v>5598</v>
      </c>
      <c r="M11" s="14">
        <v>0</v>
      </c>
      <c r="N11" s="14">
        <f t="shared" si="1"/>
        <v>5598</v>
      </c>
      <c r="O11" s="14">
        <v>5598</v>
      </c>
      <c r="P11" s="14">
        <v>0</v>
      </c>
      <c r="Q11" s="14">
        <f t="shared" si="2"/>
        <v>5598</v>
      </c>
      <c r="R11" s="84" t="s">
        <v>52</v>
      </c>
      <c r="W11" s="53"/>
    </row>
    <row r="12" spans="1:23" ht="12.75" customHeight="1">
      <c r="A12" s="84">
        <v>8</v>
      </c>
      <c r="B12" s="79" t="s">
        <v>105</v>
      </c>
      <c r="C12" s="136" t="s">
        <v>144</v>
      </c>
      <c r="D12" s="136" t="s">
        <v>156</v>
      </c>
      <c r="E12" s="137"/>
      <c r="F12" s="122" t="s">
        <v>108</v>
      </c>
      <c r="G12" s="15" t="s">
        <v>156</v>
      </c>
      <c r="H12" s="136" t="s">
        <v>157</v>
      </c>
      <c r="I12" s="15" t="s">
        <v>1281</v>
      </c>
      <c r="J12" s="15" t="s">
        <v>55</v>
      </c>
      <c r="K12" s="82">
        <v>3.5</v>
      </c>
      <c r="L12" s="14">
        <v>1462</v>
      </c>
      <c r="M12" s="14">
        <v>0</v>
      </c>
      <c r="N12" s="14">
        <f t="shared" si="1"/>
        <v>1462</v>
      </c>
      <c r="O12" s="14">
        <v>1462</v>
      </c>
      <c r="P12" s="14">
        <v>0</v>
      </c>
      <c r="Q12" s="14">
        <f t="shared" si="2"/>
        <v>1462</v>
      </c>
      <c r="R12" s="84" t="s">
        <v>52</v>
      </c>
      <c r="W12" s="53"/>
    </row>
    <row r="13" spans="1:23" ht="12.75" customHeight="1">
      <c r="A13" s="84">
        <v>9</v>
      </c>
      <c r="B13" s="79" t="s">
        <v>105</v>
      </c>
      <c r="C13" s="136" t="s">
        <v>144</v>
      </c>
      <c r="D13" s="136" t="s">
        <v>158</v>
      </c>
      <c r="E13" s="137"/>
      <c r="F13" s="122" t="s">
        <v>108</v>
      </c>
      <c r="G13" s="136" t="s">
        <v>158</v>
      </c>
      <c r="H13" s="136" t="s">
        <v>159</v>
      </c>
      <c r="I13" s="15" t="s">
        <v>1282</v>
      </c>
      <c r="J13" s="15" t="s">
        <v>55</v>
      </c>
      <c r="K13" s="82">
        <v>4</v>
      </c>
      <c r="L13" s="14">
        <v>7146</v>
      </c>
      <c r="M13" s="14">
        <v>0</v>
      </c>
      <c r="N13" s="14">
        <f t="shared" si="1"/>
        <v>7146</v>
      </c>
      <c r="O13" s="14">
        <v>7146</v>
      </c>
      <c r="P13" s="14">
        <v>0</v>
      </c>
      <c r="Q13" s="14">
        <f t="shared" si="2"/>
        <v>7146</v>
      </c>
      <c r="R13" s="84" t="s">
        <v>52</v>
      </c>
      <c r="W13" s="53"/>
    </row>
    <row r="14" spans="1:23" ht="12.75" customHeight="1">
      <c r="A14" s="84">
        <v>10</v>
      </c>
      <c r="B14" s="79" t="s">
        <v>105</v>
      </c>
      <c r="C14" s="136" t="s">
        <v>144</v>
      </c>
      <c r="D14" s="136" t="s">
        <v>211</v>
      </c>
      <c r="E14" s="136"/>
      <c r="F14" s="122" t="s">
        <v>108</v>
      </c>
      <c r="G14" s="136" t="s">
        <v>158</v>
      </c>
      <c r="H14" s="136" t="s">
        <v>160</v>
      </c>
      <c r="I14" s="15" t="s">
        <v>1283</v>
      </c>
      <c r="J14" s="15" t="s">
        <v>55</v>
      </c>
      <c r="K14" s="82">
        <v>4</v>
      </c>
      <c r="L14" s="14">
        <v>7457</v>
      </c>
      <c r="M14" s="14">
        <v>0</v>
      </c>
      <c r="N14" s="14">
        <f t="shared" si="1"/>
        <v>7457</v>
      </c>
      <c r="O14" s="14">
        <v>7457</v>
      </c>
      <c r="P14" s="14">
        <v>0</v>
      </c>
      <c r="Q14" s="14">
        <f t="shared" si="2"/>
        <v>7457</v>
      </c>
      <c r="R14" s="84" t="s">
        <v>52</v>
      </c>
      <c r="W14" s="53"/>
    </row>
    <row r="15" spans="1:23" ht="12.75" customHeight="1">
      <c r="A15" s="84">
        <v>11</v>
      </c>
      <c r="B15" s="79" t="s">
        <v>105</v>
      </c>
      <c r="C15" s="136" t="s">
        <v>144</v>
      </c>
      <c r="D15" s="136" t="s">
        <v>212</v>
      </c>
      <c r="E15" s="136"/>
      <c r="F15" s="122" t="s">
        <v>108</v>
      </c>
      <c r="G15" s="15" t="s">
        <v>109</v>
      </c>
      <c r="H15" s="136" t="s">
        <v>162</v>
      </c>
      <c r="I15" s="15" t="s">
        <v>1284</v>
      </c>
      <c r="J15" s="15" t="s">
        <v>55</v>
      </c>
      <c r="K15" s="82">
        <v>4</v>
      </c>
      <c r="L15" s="14">
        <v>6862</v>
      </c>
      <c r="M15" s="14">
        <v>0</v>
      </c>
      <c r="N15" s="14">
        <f t="shared" si="1"/>
        <v>6862</v>
      </c>
      <c r="O15" s="14">
        <v>6862</v>
      </c>
      <c r="P15" s="14">
        <v>0</v>
      </c>
      <c r="Q15" s="14">
        <f t="shared" si="2"/>
        <v>6862</v>
      </c>
      <c r="R15" s="84" t="s">
        <v>52</v>
      </c>
      <c r="W15" s="53"/>
    </row>
    <row r="16" spans="1:23" ht="12.75" customHeight="1">
      <c r="A16" s="84">
        <v>12</v>
      </c>
      <c r="B16" s="79" t="s">
        <v>105</v>
      </c>
      <c r="C16" s="136" t="s">
        <v>144</v>
      </c>
      <c r="D16" s="136" t="s">
        <v>213</v>
      </c>
      <c r="E16" s="136"/>
      <c r="F16" s="122" t="s">
        <v>108</v>
      </c>
      <c r="G16" s="15" t="s">
        <v>109</v>
      </c>
      <c r="H16" s="136" t="s">
        <v>164</v>
      </c>
      <c r="I16" s="15" t="s">
        <v>1285</v>
      </c>
      <c r="J16" s="15" t="s">
        <v>55</v>
      </c>
      <c r="K16" s="82">
        <v>4</v>
      </c>
      <c r="L16" s="14">
        <v>10407</v>
      </c>
      <c r="M16" s="14">
        <v>0</v>
      </c>
      <c r="N16" s="14">
        <f t="shared" si="1"/>
        <v>10407</v>
      </c>
      <c r="O16" s="14">
        <v>10407</v>
      </c>
      <c r="P16" s="14">
        <v>0</v>
      </c>
      <c r="Q16" s="14">
        <f t="shared" si="2"/>
        <v>10407</v>
      </c>
      <c r="R16" s="84" t="s">
        <v>52</v>
      </c>
      <c r="W16" s="53"/>
    </row>
    <row r="17" spans="1:23" ht="12.75" customHeight="1">
      <c r="A17" s="84">
        <v>13</v>
      </c>
      <c r="B17" s="79" t="s">
        <v>105</v>
      </c>
      <c r="C17" s="136" t="s">
        <v>144</v>
      </c>
      <c r="D17" s="136" t="s">
        <v>214</v>
      </c>
      <c r="E17" s="136"/>
      <c r="F17" s="122" t="s">
        <v>108</v>
      </c>
      <c r="G17" s="15" t="s">
        <v>109</v>
      </c>
      <c r="H17" s="136" t="s">
        <v>165</v>
      </c>
      <c r="I17" s="15" t="s">
        <v>1286</v>
      </c>
      <c r="J17" s="15" t="s">
        <v>55</v>
      </c>
      <c r="K17" s="82">
        <v>4</v>
      </c>
      <c r="L17" s="14">
        <v>11673</v>
      </c>
      <c r="M17" s="14">
        <v>0</v>
      </c>
      <c r="N17" s="14">
        <f t="shared" si="1"/>
        <v>11673</v>
      </c>
      <c r="O17" s="14">
        <v>11673</v>
      </c>
      <c r="P17" s="14">
        <v>0</v>
      </c>
      <c r="Q17" s="14">
        <f t="shared" si="2"/>
        <v>11673</v>
      </c>
      <c r="R17" s="84" t="s">
        <v>52</v>
      </c>
      <c r="W17" s="53"/>
    </row>
    <row r="18" spans="1:23" ht="12.75" customHeight="1">
      <c r="A18" s="84">
        <v>14</v>
      </c>
      <c r="B18" s="79" t="s">
        <v>105</v>
      </c>
      <c r="C18" s="136" t="s">
        <v>144</v>
      </c>
      <c r="D18" s="136" t="s">
        <v>215</v>
      </c>
      <c r="E18" s="136"/>
      <c r="F18" s="122" t="s">
        <v>108</v>
      </c>
      <c r="G18" s="15" t="s">
        <v>109</v>
      </c>
      <c r="H18" s="136" t="s">
        <v>166</v>
      </c>
      <c r="I18" s="15" t="s">
        <v>1287</v>
      </c>
      <c r="J18" s="15" t="s">
        <v>55</v>
      </c>
      <c r="K18" s="82">
        <v>4</v>
      </c>
      <c r="L18" s="14">
        <v>5062</v>
      </c>
      <c r="M18" s="14">
        <v>0</v>
      </c>
      <c r="N18" s="14">
        <f t="shared" si="1"/>
        <v>5062</v>
      </c>
      <c r="O18" s="14">
        <v>5062</v>
      </c>
      <c r="P18" s="14">
        <v>0</v>
      </c>
      <c r="Q18" s="14">
        <f t="shared" si="2"/>
        <v>5062</v>
      </c>
      <c r="R18" s="84" t="s">
        <v>52</v>
      </c>
      <c r="W18" s="53"/>
    </row>
    <row r="19" spans="1:23" ht="12.75" customHeight="1">
      <c r="A19" s="84">
        <v>15</v>
      </c>
      <c r="B19" s="79" t="s">
        <v>105</v>
      </c>
      <c r="C19" s="136" t="s">
        <v>144</v>
      </c>
      <c r="D19" s="136" t="s">
        <v>216</v>
      </c>
      <c r="E19" s="136"/>
      <c r="F19" s="122" t="s">
        <v>108</v>
      </c>
      <c r="G19" s="15" t="s">
        <v>109</v>
      </c>
      <c r="H19" s="136" t="s">
        <v>167</v>
      </c>
      <c r="I19" s="15" t="s">
        <v>1288</v>
      </c>
      <c r="J19" s="15" t="s">
        <v>55</v>
      </c>
      <c r="K19" s="82">
        <v>4</v>
      </c>
      <c r="L19" s="14">
        <v>8344</v>
      </c>
      <c r="M19" s="14">
        <v>0</v>
      </c>
      <c r="N19" s="14">
        <f t="shared" si="1"/>
        <v>8344</v>
      </c>
      <c r="O19" s="14">
        <v>8344</v>
      </c>
      <c r="P19" s="14">
        <v>0</v>
      </c>
      <c r="Q19" s="14">
        <f t="shared" si="2"/>
        <v>8344</v>
      </c>
      <c r="R19" s="84" t="s">
        <v>52</v>
      </c>
      <c r="W19" s="53"/>
    </row>
    <row r="20" spans="1:23" ht="12.75" customHeight="1">
      <c r="A20" s="84">
        <v>16</v>
      </c>
      <c r="B20" s="79" t="s">
        <v>105</v>
      </c>
      <c r="C20" s="136" t="s">
        <v>144</v>
      </c>
      <c r="D20" s="136" t="s">
        <v>217</v>
      </c>
      <c r="E20" s="136"/>
      <c r="F20" s="122" t="s">
        <v>108</v>
      </c>
      <c r="G20" s="15" t="s">
        <v>109</v>
      </c>
      <c r="H20" s="136" t="s">
        <v>168</v>
      </c>
      <c r="I20" s="15" t="s">
        <v>1289</v>
      </c>
      <c r="J20" s="15" t="s">
        <v>55</v>
      </c>
      <c r="K20" s="82">
        <v>6</v>
      </c>
      <c r="L20" s="14">
        <v>7631</v>
      </c>
      <c r="M20" s="14">
        <v>0</v>
      </c>
      <c r="N20" s="14">
        <f t="shared" si="1"/>
        <v>7631</v>
      </c>
      <c r="O20" s="14">
        <v>7631</v>
      </c>
      <c r="P20" s="14">
        <v>0</v>
      </c>
      <c r="Q20" s="14">
        <f t="shared" si="2"/>
        <v>7631</v>
      </c>
      <c r="R20" s="84" t="s">
        <v>52</v>
      </c>
      <c r="W20" s="53"/>
    </row>
    <row r="21" spans="1:23" ht="12.75" customHeight="1">
      <c r="A21" s="84">
        <v>17</v>
      </c>
      <c r="B21" s="79" t="s">
        <v>105</v>
      </c>
      <c r="C21" s="136" t="s">
        <v>144</v>
      </c>
      <c r="D21" s="136" t="s">
        <v>218</v>
      </c>
      <c r="E21" s="136"/>
      <c r="F21" s="122" t="s">
        <v>108</v>
      </c>
      <c r="G21" s="15" t="s">
        <v>109</v>
      </c>
      <c r="H21" s="136" t="s">
        <v>169</v>
      </c>
      <c r="I21" s="15" t="s">
        <v>1290</v>
      </c>
      <c r="J21" s="15" t="s">
        <v>55</v>
      </c>
      <c r="K21" s="82">
        <v>4</v>
      </c>
      <c r="L21" s="14">
        <v>3032</v>
      </c>
      <c r="M21" s="14">
        <v>0</v>
      </c>
      <c r="N21" s="14">
        <f t="shared" si="1"/>
        <v>3032</v>
      </c>
      <c r="O21" s="14">
        <v>3032</v>
      </c>
      <c r="P21" s="14">
        <v>0</v>
      </c>
      <c r="Q21" s="14">
        <f t="shared" si="2"/>
        <v>3032</v>
      </c>
      <c r="R21" s="84" t="s">
        <v>52</v>
      </c>
      <c r="W21" s="53"/>
    </row>
    <row r="22" spans="1:23" ht="12.75" customHeight="1">
      <c r="A22" s="84">
        <v>18</v>
      </c>
      <c r="B22" s="79" t="s">
        <v>105</v>
      </c>
      <c r="C22" s="136" t="s">
        <v>144</v>
      </c>
      <c r="D22" s="136" t="s">
        <v>219</v>
      </c>
      <c r="E22" s="136"/>
      <c r="F22" s="122" t="s">
        <v>108</v>
      </c>
      <c r="G22" s="15" t="s">
        <v>655</v>
      </c>
      <c r="H22" s="136" t="s">
        <v>170</v>
      </c>
      <c r="I22" s="15" t="s">
        <v>1291</v>
      </c>
      <c r="J22" s="15" t="s">
        <v>55</v>
      </c>
      <c r="K22" s="82">
        <v>3</v>
      </c>
      <c r="L22" s="14">
        <v>5729</v>
      </c>
      <c r="M22" s="14">
        <v>0</v>
      </c>
      <c r="N22" s="14">
        <f t="shared" si="1"/>
        <v>5729</v>
      </c>
      <c r="O22" s="14">
        <v>5729</v>
      </c>
      <c r="P22" s="14">
        <v>0</v>
      </c>
      <c r="Q22" s="14">
        <f t="shared" si="2"/>
        <v>5729</v>
      </c>
      <c r="R22" s="84" t="s">
        <v>52</v>
      </c>
      <c r="W22" s="53"/>
    </row>
    <row r="23" spans="1:23" ht="12.75" customHeight="1">
      <c r="A23" s="84">
        <v>19</v>
      </c>
      <c r="B23" s="79" t="s">
        <v>105</v>
      </c>
      <c r="C23" s="136" t="s">
        <v>144</v>
      </c>
      <c r="D23" s="136" t="s">
        <v>220</v>
      </c>
      <c r="E23" s="136"/>
      <c r="F23" s="122" t="s">
        <v>108</v>
      </c>
      <c r="G23" s="15" t="s">
        <v>655</v>
      </c>
      <c r="H23" s="136" t="s">
        <v>171</v>
      </c>
      <c r="I23" s="15" t="s">
        <v>1292</v>
      </c>
      <c r="J23" s="15" t="s">
        <v>55</v>
      </c>
      <c r="K23" s="82">
        <v>4</v>
      </c>
      <c r="L23" s="14">
        <v>8041</v>
      </c>
      <c r="M23" s="14">
        <v>0</v>
      </c>
      <c r="N23" s="14">
        <f t="shared" si="1"/>
        <v>8041</v>
      </c>
      <c r="O23" s="14">
        <v>8041</v>
      </c>
      <c r="P23" s="14">
        <v>0</v>
      </c>
      <c r="Q23" s="14">
        <f t="shared" si="2"/>
        <v>8041</v>
      </c>
      <c r="R23" s="84" t="s">
        <v>52</v>
      </c>
      <c r="W23" s="53"/>
    </row>
    <row r="24" spans="1:23" ht="12.75" customHeight="1">
      <c r="A24" s="84">
        <v>20</v>
      </c>
      <c r="B24" s="79" t="s">
        <v>105</v>
      </c>
      <c r="C24" s="136" t="s">
        <v>144</v>
      </c>
      <c r="D24" s="136" t="s">
        <v>172</v>
      </c>
      <c r="E24" s="137"/>
      <c r="F24" s="122" t="s">
        <v>108</v>
      </c>
      <c r="G24" s="136" t="s">
        <v>172</v>
      </c>
      <c r="H24" s="136" t="s">
        <v>173</v>
      </c>
      <c r="I24" s="15" t="s">
        <v>1293</v>
      </c>
      <c r="J24" s="15" t="s">
        <v>55</v>
      </c>
      <c r="K24" s="82">
        <v>4</v>
      </c>
      <c r="L24" s="14">
        <v>4492</v>
      </c>
      <c r="M24" s="14">
        <v>0</v>
      </c>
      <c r="N24" s="14">
        <f t="shared" si="1"/>
        <v>4492</v>
      </c>
      <c r="O24" s="14">
        <v>4492</v>
      </c>
      <c r="P24" s="14">
        <v>0</v>
      </c>
      <c r="Q24" s="14">
        <f t="shared" si="2"/>
        <v>4492</v>
      </c>
      <c r="R24" s="84" t="s">
        <v>52</v>
      </c>
      <c r="W24" s="53"/>
    </row>
    <row r="25" spans="1:23" ht="12.75" customHeight="1">
      <c r="A25" s="84">
        <v>21</v>
      </c>
      <c r="B25" s="79" t="s">
        <v>105</v>
      </c>
      <c r="C25" s="136" t="s">
        <v>144</v>
      </c>
      <c r="D25" s="136" t="s">
        <v>174</v>
      </c>
      <c r="E25" s="137"/>
      <c r="F25" s="122" t="s">
        <v>108</v>
      </c>
      <c r="G25" s="136" t="s">
        <v>174</v>
      </c>
      <c r="H25" s="136" t="s">
        <v>175</v>
      </c>
      <c r="I25" s="15" t="s">
        <v>1294</v>
      </c>
      <c r="J25" s="15" t="s">
        <v>55</v>
      </c>
      <c r="K25" s="82">
        <v>3</v>
      </c>
      <c r="L25" s="14">
        <v>2943</v>
      </c>
      <c r="M25" s="14">
        <v>0</v>
      </c>
      <c r="N25" s="14">
        <f t="shared" si="1"/>
        <v>2943</v>
      </c>
      <c r="O25" s="14">
        <v>2943</v>
      </c>
      <c r="P25" s="14">
        <v>0</v>
      </c>
      <c r="Q25" s="14">
        <f t="shared" si="2"/>
        <v>2943</v>
      </c>
      <c r="R25" s="84" t="s">
        <v>52</v>
      </c>
      <c r="W25" s="53"/>
    </row>
    <row r="26" spans="1:23" ht="12.75" customHeight="1">
      <c r="A26" s="84">
        <v>22</v>
      </c>
      <c r="B26" s="79" t="s">
        <v>105</v>
      </c>
      <c r="C26" s="136" t="s">
        <v>144</v>
      </c>
      <c r="D26" s="136" t="s">
        <v>176</v>
      </c>
      <c r="E26" s="164">
        <v>4</v>
      </c>
      <c r="F26" s="122" t="s">
        <v>108</v>
      </c>
      <c r="G26" s="15" t="s">
        <v>109</v>
      </c>
      <c r="H26" s="136" t="s">
        <v>177</v>
      </c>
      <c r="I26" s="15" t="s">
        <v>1295</v>
      </c>
      <c r="J26" s="15" t="s">
        <v>55</v>
      </c>
      <c r="K26" s="82">
        <v>4</v>
      </c>
      <c r="L26" s="14">
        <v>6251</v>
      </c>
      <c r="M26" s="14">
        <v>0</v>
      </c>
      <c r="N26" s="14">
        <f t="shared" si="1"/>
        <v>6251</v>
      </c>
      <c r="O26" s="14">
        <v>6251</v>
      </c>
      <c r="P26" s="14">
        <v>0</v>
      </c>
      <c r="Q26" s="14">
        <f t="shared" si="2"/>
        <v>6251</v>
      </c>
      <c r="R26" s="84" t="s">
        <v>52</v>
      </c>
      <c r="W26" s="53"/>
    </row>
    <row r="27" spans="1:23" ht="12.75" customHeight="1">
      <c r="A27" s="84">
        <v>23</v>
      </c>
      <c r="B27" s="79" t="s">
        <v>105</v>
      </c>
      <c r="C27" s="136" t="s">
        <v>144</v>
      </c>
      <c r="D27" s="136" t="s">
        <v>178</v>
      </c>
      <c r="E27" s="137"/>
      <c r="F27" s="122" t="s">
        <v>108</v>
      </c>
      <c r="G27" s="15" t="s">
        <v>942</v>
      </c>
      <c r="H27" s="136" t="s">
        <v>179</v>
      </c>
      <c r="I27" s="15" t="s">
        <v>1296</v>
      </c>
      <c r="J27" s="15" t="s">
        <v>55</v>
      </c>
      <c r="K27" s="82">
        <v>4</v>
      </c>
      <c r="L27" s="14">
        <v>6702</v>
      </c>
      <c r="M27" s="14">
        <v>0</v>
      </c>
      <c r="N27" s="14">
        <f t="shared" si="1"/>
        <v>6702</v>
      </c>
      <c r="O27" s="14">
        <v>6702</v>
      </c>
      <c r="P27" s="14">
        <v>0</v>
      </c>
      <c r="Q27" s="14">
        <f t="shared" si="2"/>
        <v>6702</v>
      </c>
      <c r="R27" s="84" t="s">
        <v>52</v>
      </c>
      <c r="W27" s="53"/>
    </row>
    <row r="28" spans="1:23" ht="12.75" customHeight="1">
      <c r="A28" s="84">
        <v>24</v>
      </c>
      <c r="B28" s="79" t="s">
        <v>105</v>
      </c>
      <c r="C28" s="136" t="s">
        <v>144</v>
      </c>
      <c r="D28" s="136" t="s">
        <v>180</v>
      </c>
      <c r="E28" s="137"/>
      <c r="F28" s="122" t="s">
        <v>108</v>
      </c>
      <c r="G28" s="15" t="s">
        <v>244</v>
      </c>
      <c r="H28" s="136" t="s">
        <v>181</v>
      </c>
      <c r="I28" s="15" t="s">
        <v>1297</v>
      </c>
      <c r="J28" s="15" t="s">
        <v>55</v>
      </c>
      <c r="K28" s="82">
        <v>4</v>
      </c>
      <c r="L28" s="14">
        <v>5059</v>
      </c>
      <c r="M28" s="14">
        <v>0</v>
      </c>
      <c r="N28" s="14">
        <f t="shared" si="1"/>
        <v>5059</v>
      </c>
      <c r="O28" s="14">
        <v>5059</v>
      </c>
      <c r="P28" s="14">
        <v>0</v>
      </c>
      <c r="Q28" s="14">
        <f t="shared" si="2"/>
        <v>5059</v>
      </c>
      <c r="R28" s="84" t="s">
        <v>52</v>
      </c>
      <c r="W28" s="53"/>
    </row>
    <row r="29" spans="1:23" ht="12.75" customHeight="1">
      <c r="A29" s="84">
        <v>25</v>
      </c>
      <c r="B29" s="79" t="s">
        <v>105</v>
      </c>
      <c r="C29" s="136" t="s">
        <v>144</v>
      </c>
      <c r="D29" s="136" t="s">
        <v>182</v>
      </c>
      <c r="E29" s="137"/>
      <c r="F29" s="122" t="s">
        <v>108</v>
      </c>
      <c r="G29" s="15" t="s">
        <v>145</v>
      </c>
      <c r="H29" s="136" t="s">
        <v>183</v>
      </c>
      <c r="I29" s="15" t="s">
        <v>1298</v>
      </c>
      <c r="J29" s="15" t="s">
        <v>55</v>
      </c>
      <c r="K29" s="82">
        <v>1</v>
      </c>
      <c r="L29" s="14">
        <v>2355</v>
      </c>
      <c r="M29" s="14">
        <v>0</v>
      </c>
      <c r="N29" s="14">
        <f t="shared" si="1"/>
        <v>2355</v>
      </c>
      <c r="O29" s="14">
        <v>2355</v>
      </c>
      <c r="P29" s="14">
        <v>0</v>
      </c>
      <c r="Q29" s="14">
        <f t="shared" si="2"/>
        <v>2355</v>
      </c>
      <c r="R29" s="84" t="s">
        <v>52</v>
      </c>
      <c r="W29" s="53"/>
    </row>
    <row r="30" spans="1:23" ht="12.75" customHeight="1">
      <c r="A30" s="84">
        <v>26</v>
      </c>
      <c r="B30" s="79" t="s">
        <v>105</v>
      </c>
      <c r="C30" s="136" t="s">
        <v>144</v>
      </c>
      <c r="D30" s="136" t="s">
        <v>184</v>
      </c>
      <c r="E30" s="137"/>
      <c r="F30" s="122" t="s">
        <v>108</v>
      </c>
      <c r="G30" s="15" t="s">
        <v>109</v>
      </c>
      <c r="H30" s="136" t="s">
        <v>185</v>
      </c>
      <c r="I30" s="15" t="s">
        <v>1299</v>
      </c>
      <c r="J30" s="15" t="s">
        <v>55</v>
      </c>
      <c r="K30" s="82">
        <v>1</v>
      </c>
      <c r="L30" s="14">
        <v>2064</v>
      </c>
      <c r="M30" s="14">
        <v>0</v>
      </c>
      <c r="N30" s="14">
        <f t="shared" si="1"/>
        <v>2064</v>
      </c>
      <c r="O30" s="14">
        <v>2064</v>
      </c>
      <c r="P30" s="14">
        <v>0</v>
      </c>
      <c r="Q30" s="14">
        <f t="shared" si="2"/>
        <v>2064</v>
      </c>
      <c r="R30" s="84" t="s">
        <v>52</v>
      </c>
      <c r="W30" s="53"/>
    </row>
    <row r="31" spans="1:23" ht="12.75" customHeight="1">
      <c r="A31" s="84">
        <v>27</v>
      </c>
      <c r="B31" s="79" t="s">
        <v>105</v>
      </c>
      <c r="C31" s="136" t="s">
        <v>144</v>
      </c>
      <c r="D31" s="136" t="s">
        <v>109</v>
      </c>
      <c r="E31" s="136">
        <v>51</v>
      </c>
      <c r="F31" s="122" t="s">
        <v>108</v>
      </c>
      <c r="G31" s="15" t="s">
        <v>109</v>
      </c>
      <c r="H31" s="136" t="s">
        <v>186</v>
      </c>
      <c r="I31" s="15" t="s">
        <v>1300</v>
      </c>
      <c r="J31" s="15" t="s">
        <v>55</v>
      </c>
      <c r="K31" s="82">
        <v>2</v>
      </c>
      <c r="L31" s="14">
        <v>3406</v>
      </c>
      <c r="M31" s="14">
        <v>0</v>
      </c>
      <c r="N31" s="14">
        <f t="shared" si="1"/>
        <v>3406</v>
      </c>
      <c r="O31" s="14">
        <v>3406</v>
      </c>
      <c r="P31" s="14">
        <v>0</v>
      </c>
      <c r="Q31" s="14">
        <f t="shared" si="2"/>
        <v>3406</v>
      </c>
      <c r="R31" s="84" t="s">
        <v>52</v>
      </c>
      <c r="W31" s="53"/>
    </row>
    <row r="32" spans="1:23" ht="12.75" customHeight="1">
      <c r="A32" s="84">
        <v>28</v>
      </c>
      <c r="B32" s="79" t="s">
        <v>105</v>
      </c>
      <c r="C32" s="136" t="s">
        <v>144</v>
      </c>
      <c r="D32" s="136" t="s">
        <v>109</v>
      </c>
      <c r="E32" s="136">
        <v>53</v>
      </c>
      <c r="F32" s="122" t="s">
        <v>108</v>
      </c>
      <c r="G32" s="15" t="s">
        <v>109</v>
      </c>
      <c r="H32" s="136" t="s">
        <v>187</v>
      </c>
      <c r="I32" s="15" t="s">
        <v>1301</v>
      </c>
      <c r="J32" s="15" t="s">
        <v>55</v>
      </c>
      <c r="K32" s="82">
        <v>2</v>
      </c>
      <c r="L32" s="14">
        <v>2783</v>
      </c>
      <c r="M32" s="14">
        <v>0</v>
      </c>
      <c r="N32" s="14">
        <f t="shared" si="1"/>
        <v>2783</v>
      </c>
      <c r="O32" s="14">
        <v>2783</v>
      </c>
      <c r="P32" s="14">
        <v>0</v>
      </c>
      <c r="Q32" s="14">
        <f t="shared" si="2"/>
        <v>2783</v>
      </c>
      <c r="R32" s="84" t="s">
        <v>52</v>
      </c>
      <c r="W32" s="53"/>
    </row>
    <row r="33" spans="1:23" ht="12.75" customHeight="1">
      <c r="A33" s="84">
        <v>29</v>
      </c>
      <c r="B33" s="79" t="s">
        <v>105</v>
      </c>
      <c r="C33" s="136" t="s">
        <v>144</v>
      </c>
      <c r="D33" s="136" t="s">
        <v>109</v>
      </c>
      <c r="E33" s="136">
        <v>54</v>
      </c>
      <c r="F33" s="122" t="s">
        <v>108</v>
      </c>
      <c r="G33" s="136" t="s">
        <v>189</v>
      </c>
      <c r="H33" s="136" t="s">
        <v>188</v>
      </c>
      <c r="I33" s="15" t="s">
        <v>1302</v>
      </c>
      <c r="J33" s="15" t="s">
        <v>55</v>
      </c>
      <c r="K33" s="82">
        <v>2</v>
      </c>
      <c r="L33" s="14">
        <v>2783</v>
      </c>
      <c r="M33" s="14">
        <v>0</v>
      </c>
      <c r="N33" s="14">
        <f t="shared" si="1"/>
        <v>2783</v>
      </c>
      <c r="O33" s="14">
        <v>2783</v>
      </c>
      <c r="P33" s="14">
        <v>0</v>
      </c>
      <c r="Q33" s="14">
        <f t="shared" si="2"/>
        <v>2783</v>
      </c>
      <c r="R33" s="84" t="s">
        <v>52</v>
      </c>
      <c r="W33" s="53"/>
    </row>
    <row r="34" spans="1:23" ht="12.75" customHeight="1">
      <c r="A34" s="84">
        <v>30</v>
      </c>
      <c r="B34" s="79" t="s">
        <v>105</v>
      </c>
      <c r="C34" s="136" t="s">
        <v>144</v>
      </c>
      <c r="D34" s="136" t="s">
        <v>189</v>
      </c>
      <c r="E34" s="136" t="s">
        <v>161</v>
      </c>
      <c r="F34" s="122" t="s">
        <v>108</v>
      </c>
      <c r="G34" s="136" t="s">
        <v>189</v>
      </c>
      <c r="H34" s="136" t="s">
        <v>190</v>
      </c>
      <c r="I34" s="15" t="s">
        <v>1303</v>
      </c>
      <c r="J34" s="15" t="s">
        <v>55</v>
      </c>
      <c r="K34" s="82">
        <v>1</v>
      </c>
      <c r="L34" s="14">
        <v>6917</v>
      </c>
      <c r="M34" s="14">
        <v>0</v>
      </c>
      <c r="N34" s="14">
        <f t="shared" si="1"/>
        <v>6917</v>
      </c>
      <c r="O34" s="14">
        <v>6917</v>
      </c>
      <c r="P34" s="14">
        <v>0</v>
      </c>
      <c r="Q34" s="14">
        <f t="shared" si="2"/>
        <v>6917</v>
      </c>
      <c r="R34" s="84" t="s">
        <v>52</v>
      </c>
      <c r="W34" s="53"/>
    </row>
    <row r="35" spans="1:23" ht="12.75" customHeight="1">
      <c r="A35" s="84">
        <v>31</v>
      </c>
      <c r="B35" s="79" t="s">
        <v>105</v>
      </c>
      <c r="C35" s="136" t="s">
        <v>144</v>
      </c>
      <c r="D35" s="136" t="s">
        <v>191</v>
      </c>
      <c r="E35" s="137"/>
      <c r="F35" s="122" t="s">
        <v>108</v>
      </c>
      <c r="G35" s="136" t="s">
        <v>191</v>
      </c>
      <c r="H35" s="136" t="s">
        <v>192</v>
      </c>
      <c r="I35" s="15" t="s">
        <v>1304</v>
      </c>
      <c r="J35" s="15" t="s">
        <v>55</v>
      </c>
      <c r="K35" s="82">
        <v>0.9</v>
      </c>
      <c r="L35" s="14">
        <v>3619</v>
      </c>
      <c r="M35" s="14">
        <v>0</v>
      </c>
      <c r="N35" s="14">
        <f t="shared" si="1"/>
        <v>3619</v>
      </c>
      <c r="O35" s="14">
        <v>3619</v>
      </c>
      <c r="P35" s="14">
        <v>0</v>
      </c>
      <c r="Q35" s="14">
        <f t="shared" si="2"/>
        <v>3619</v>
      </c>
      <c r="R35" s="84" t="s">
        <v>52</v>
      </c>
      <c r="W35" s="53"/>
    </row>
    <row r="36" spans="1:23" ht="12.75" customHeight="1">
      <c r="A36" s="84">
        <v>32</v>
      </c>
      <c r="B36" s="79" t="s">
        <v>105</v>
      </c>
      <c r="C36" s="136" t="s">
        <v>144</v>
      </c>
      <c r="D36" s="136" t="s">
        <v>221</v>
      </c>
      <c r="E36" s="136"/>
      <c r="F36" s="122" t="s">
        <v>108</v>
      </c>
      <c r="G36" s="15" t="s">
        <v>109</v>
      </c>
      <c r="H36" s="136" t="s">
        <v>193</v>
      </c>
      <c r="I36" s="15" t="s">
        <v>1305</v>
      </c>
      <c r="J36" s="15" t="s">
        <v>55</v>
      </c>
      <c r="K36" s="82">
        <v>0.4</v>
      </c>
      <c r="L36" s="14">
        <v>2733</v>
      </c>
      <c r="M36" s="14">
        <v>0</v>
      </c>
      <c r="N36" s="14">
        <f t="shared" si="1"/>
        <v>2733</v>
      </c>
      <c r="O36" s="14">
        <v>2733</v>
      </c>
      <c r="P36" s="14">
        <v>0</v>
      </c>
      <c r="Q36" s="14">
        <f t="shared" si="2"/>
        <v>2733</v>
      </c>
      <c r="R36" s="84" t="s">
        <v>52</v>
      </c>
      <c r="W36" s="53"/>
    </row>
    <row r="37" spans="1:23" ht="12.75" customHeight="1">
      <c r="A37" s="84">
        <v>33</v>
      </c>
      <c r="B37" s="79" t="s">
        <v>105</v>
      </c>
      <c r="C37" s="136" t="s">
        <v>144</v>
      </c>
      <c r="D37" s="136" t="s">
        <v>222</v>
      </c>
      <c r="E37" s="136"/>
      <c r="F37" s="122" t="s">
        <v>108</v>
      </c>
      <c r="G37" s="15" t="s">
        <v>109</v>
      </c>
      <c r="H37" s="136" t="s">
        <v>194</v>
      </c>
      <c r="I37" s="15" t="s">
        <v>1306</v>
      </c>
      <c r="J37" s="15" t="s">
        <v>55</v>
      </c>
      <c r="K37" s="82">
        <v>0.6</v>
      </c>
      <c r="L37" s="14">
        <v>2704</v>
      </c>
      <c r="M37" s="14">
        <v>0</v>
      </c>
      <c r="N37" s="14">
        <f t="shared" si="1"/>
        <v>2704</v>
      </c>
      <c r="O37" s="14">
        <v>2704</v>
      </c>
      <c r="P37" s="14">
        <v>0</v>
      </c>
      <c r="Q37" s="14">
        <f t="shared" si="2"/>
        <v>2704</v>
      </c>
      <c r="R37" s="84" t="s">
        <v>52</v>
      </c>
      <c r="W37" s="53"/>
    </row>
    <row r="38" spans="1:23" ht="12.75" customHeight="1">
      <c r="A38" s="84">
        <v>34</v>
      </c>
      <c r="B38" s="79" t="s">
        <v>105</v>
      </c>
      <c r="C38" s="136" t="s">
        <v>144</v>
      </c>
      <c r="D38" s="136" t="s">
        <v>145</v>
      </c>
      <c r="E38" s="137"/>
      <c r="F38" s="122" t="s">
        <v>108</v>
      </c>
      <c r="G38" s="136" t="s">
        <v>145</v>
      </c>
      <c r="H38" s="136" t="s">
        <v>195</v>
      </c>
      <c r="I38" s="165" t="s">
        <v>1307</v>
      </c>
      <c r="J38" s="15" t="s">
        <v>55</v>
      </c>
      <c r="K38" s="82">
        <v>5</v>
      </c>
      <c r="L38" s="14">
        <v>9737</v>
      </c>
      <c r="M38" s="14">
        <v>0</v>
      </c>
      <c r="N38" s="14">
        <f t="shared" si="1"/>
        <v>9737</v>
      </c>
      <c r="O38" s="14">
        <v>9737</v>
      </c>
      <c r="P38" s="14">
        <v>0</v>
      </c>
      <c r="Q38" s="14">
        <f t="shared" si="2"/>
        <v>9737</v>
      </c>
      <c r="R38" s="84" t="s">
        <v>52</v>
      </c>
      <c r="W38" s="53"/>
    </row>
    <row r="39" spans="1:23" ht="12.75" customHeight="1">
      <c r="A39" s="84">
        <v>35</v>
      </c>
      <c r="B39" s="79" t="s">
        <v>105</v>
      </c>
      <c r="C39" s="136" t="s">
        <v>144</v>
      </c>
      <c r="D39" s="136" t="s">
        <v>196</v>
      </c>
      <c r="E39" s="136" t="s">
        <v>197</v>
      </c>
      <c r="F39" s="122" t="s">
        <v>108</v>
      </c>
      <c r="G39" s="15" t="s">
        <v>109</v>
      </c>
      <c r="H39" s="136" t="s">
        <v>198</v>
      </c>
      <c r="I39" s="165" t="s">
        <v>1308</v>
      </c>
      <c r="J39" s="15" t="s">
        <v>55</v>
      </c>
      <c r="K39" s="82">
        <v>2</v>
      </c>
      <c r="L39" s="14">
        <v>8049</v>
      </c>
      <c r="M39" s="14">
        <v>0</v>
      </c>
      <c r="N39" s="14">
        <f t="shared" si="1"/>
        <v>8049</v>
      </c>
      <c r="O39" s="14">
        <v>8049</v>
      </c>
      <c r="P39" s="14">
        <v>0</v>
      </c>
      <c r="Q39" s="14">
        <f t="shared" si="2"/>
        <v>8049</v>
      </c>
      <c r="R39" s="84" t="s">
        <v>52</v>
      </c>
      <c r="W39" s="53"/>
    </row>
    <row r="40" spans="1:23" ht="12.75" customHeight="1">
      <c r="A40" s="84">
        <v>36</v>
      </c>
      <c r="B40" s="79" t="s">
        <v>105</v>
      </c>
      <c r="C40" s="136" t="s">
        <v>144</v>
      </c>
      <c r="D40" s="136" t="s">
        <v>199</v>
      </c>
      <c r="E40" s="136" t="s">
        <v>200</v>
      </c>
      <c r="F40" s="122" t="s">
        <v>108</v>
      </c>
      <c r="G40" s="15" t="s">
        <v>109</v>
      </c>
      <c r="H40" s="136" t="s">
        <v>201</v>
      </c>
      <c r="I40" s="165" t="s">
        <v>1309</v>
      </c>
      <c r="J40" s="15" t="s">
        <v>55</v>
      </c>
      <c r="K40" s="82">
        <v>2</v>
      </c>
      <c r="L40" s="14">
        <v>2357</v>
      </c>
      <c r="M40" s="14">
        <v>0</v>
      </c>
      <c r="N40" s="14">
        <f t="shared" si="1"/>
        <v>2357</v>
      </c>
      <c r="O40" s="14">
        <v>2357</v>
      </c>
      <c r="P40" s="14">
        <v>0</v>
      </c>
      <c r="Q40" s="14">
        <f t="shared" si="2"/>
        <v>2357</v>
      </c>
      <c r="R40" s="84" t="s">
        <v>52</v>
      </c>
      <c r="W40" s="53"/>
    </row>
    <row r="41" spans="1:23" ht="12.75" customHeight="1">
      <c r="A41" s="84">
        <v>37</v>
      </c>
      <c r="B41" s="79" t="s">
        <v>105</v>
      </c>
      <c r="C41" s="136" t="s">
        <v>144</v>
      </c>
      <c r="D41" s="136" t="s">
        <v>199</v>
      </c>
      <c r="E41" s="136" t="s">
        <v>200</v>
      </c>
      <c r="F41" s="122" t="s">
        <v>108</v>
      </c>
      <c r="G41" s="15" t="s">
        <v>109</v>
      </c>
      <c r="H41" s="136" t="s">
        <v>202</v>
      </c>
      <c r="I41" s="166" t="s">
        <v>1310</v>
      </c>
      <c r="J41" s="15" t="s">
        <v>55</v>
      </c>
      <c r="K41" s="82">
        <v>1</v>
      </c>
      <c r="L41" s="14">
        <v>5290</v>
      </c>
      <c r="M41" s="14">
        <v>0</v>
      </c>
      <c r="N41" s="14">
        <f t="shared" si="1"/>
        <v>5290</v>
      </c>
      <c r="O41" s="14">
        <v>5290</v>
      </c>
      <c r="P41" s="14">
        <v>0</v>
      </c>
      <c r="Q41" s="14">
        <f t="shared" si="2"/>
        <v>5290</v>
      </c>
      <c r="R41" s="84" t="s">
        <v>52</v>
      </c>
      <c r="W41" s="53"/>
    </row>
    <row r="42" spans="1:23" ht="12.75" customHeight="1">
      <c r="A42" s="84">
        <v>38</v>
      </c>
      <c r="B42" s="167" t="s">
        <v>105</v>
      </c>
      <c r="C42" s="168" t="s">
        <v>53</v>
      </c>
      <c r="D42" s="168" t="s">
        <v>203</v>
      </c>
      <c r="E42" s="169"/>
      <c r="F42" s="122" t="s">
        <v>108</v>
      </c>
      <c r="G42" s="168" t="s">
        <v>203</v>
      </c>
      <c r="H42" s="168" t="s">
        <v>204</v>
      </c>
      <c r="I42" s="170" t="s">
        <v>1311</v>
      </c>
      <c r="J42" s="160" t="s">
        <v>55</v>
      </c>
      <c r="K42" s="82">
        <v>1</v>
      </c>
      <c r="L42" s="14">
        <v>1622</v>
      </c>
      <c r="M42" s="14">
        <v>0</v>
      </c>
      <c r="N42" s="14">
        <f t="shared" si="1"/>
        <v>1622</v>
      </c>
      <c r="O42" s="14">
        <v>1622</v>
      </c>
      <c r="P42" s="14">
        <v>0</v>
      </c>
      <c r="Q42" s="14">
        <f t="shared" si="2"/>
        <v>1622</v>
      </c>
      <c r="R42" s="84" t="s">
        <v>52</v>
      </c>
      <c r="W42" s="53"/>
    </row>
    <row r="43" spans="1:23" ht="12.75" customHeight="1">
      <c r="A43" s="84">
        <v>39</v>
      </c>
      <c r="B43" s="79" t="s">
        <v>105</v>
      </c>
      <c r="C43" s="136" t="s">
        <v>245</v>
      </c>
      <c r="D43" s="136" t="s">
        <v>239</v>
      </c>
      <c r="E43" s="137"/>
      <c r="F43" s="122" t="s">
        <v>108</v>
      </c>
      <c r="G43" s="15" t="s">
        <v>109</v>
      </c>
      <c r="H43" s="136" t="s">
        <v>1312</v>
      </c>
      <c r="I43" s="145" t="s">
        <v>1313</v>
      </c>
      <c r="J43" s="15" t="s">
        <v>48</v>
      </c>
      <c r="K43" s="171">
        <v>5</v>
      </c>
      <c r="L43" s="14">
        <v>9349</v>
      </c>
      <c r="M43" s="14">
        <v>0</v>
      </c>
      <c r="N43" s="14">
        <f t="shared" si="1"/>
        <v>9349</v>
      </c>
      <c r="O43" s="14">
        <v>9349</v>
      </c>
      <c r="P43" s="14">
        <v>0</v>
      </c>
      <c r="Q43" s="14">
        <f t="shared" si="2"/>
        <v>9349</v>
      </c>
      <c r="R43" s="84" t="s">
        <v>52</v>
      </c>
      <c r="W43" s="53"/>
    </row>
    <row r="44" spans="1:23" ht="12.75" customHeight="1">
      <c r="A44" s="84">
        <v>39</v>
      </c>
      <c r="B44" s="79" t="s">
        <v>105</v>
      </c>
      <c r="C44" s="136" t="s">
        <v>144</v>
      </c>
      <c r="D44" s="136" t="s">
        <v>2427</v>
      </c>
      <c r="E44" s="137"/>
      <c r="F44" s="122" t="s">
        <v>108</v>
      </c>
      <c r="G44" s="15" t="s">
        <v>145</v>
      </c>
      <c r="H44" s="136" t="s">
        <v>2428</v>
      </c>
      <c r="I44" s="145">
        <v>13593561</v>
      </c>
      <c r="J44" s="15" t="s">
        <v>48</v>
      </c>
      <c r="K44" s="171">
        <v>5</v>
      </c>
      <c r="L44" s="14">
        <v>611</v>
      </c>
      <c r="M44" s="14">
        <v>0</v>
      </c>
      <c r="N44" s="14">
        <f t="shared" ref="N44" si="3">(L44+M44)</f>
        <v>611</v>
      </c>
      <c r="O44" s="14">
        <v>611</v>
      </c>
      <c r="P44" s="14">
        <v>0</v>
      </c>
      <c r="Q44" s="14">
        <f t="shared" ref="Q44" si="4">(O44+P44)</f>
        <v>611</v>
      </c>
      <c r="R44" s="84" t="s">
        <v>570</v>
      </c>
      <c r="W44" s="53"/>
    </row>
    <row r="45" spans="1:23" ht="12.75" customHeight="1">
      <c r="A45" s="84">
        <v>39</v>
      </c>
      <c r="B45" s="79" t="s">
        <v>105</v>
      </c>
      <c r="C45" s="136" t="s">
        <v>144</v>
      </c>
      <c r="D45" s="136" t="s">
        <v>172</v>
      </c>
      <c r="E45" s="137"/>
      <c r="F45" s="122" t="s">
        <v>108</v>
      </c>
      <c r="G45" s="15" t="s">
        <v>172</v>
      </c>
      <c r="H45" s="136" t="s">
        <v>2429</v>
      </c>
      <c r="I45" s="145">
        <v>97698881</v>
      </c>
      <c r="J45" s="15" t="s">
        <v>55</v>
      </c>
      <c r="K45" s="171">
        <v>3</v>
      </c>
      <c r="L45" s="14">
        <v>300</v>
      </c>
      <c r="M45" s="14">
        <v>0</v>
      </c>
      <c r="N45" s="14">
        <f t="shared" si="1"/>
        <v>300</v>
      </c>
      <c r="O45" s="14">
        <v>300</v>
      </c>
      <c r="P45" s="14">
        <v>0</v>
      </c>
      <c r="Q45" s="14">
        <f t="shared" si="2"/>
        <v>300</v>
      </c>
      <c r="R45" s="84" t="s">
        <v>570</v>
      </c>
      <c r="W45" s="53"/>
    </row>
    <row r="46" spans="1:23" ht="12.75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  <c r="L46" s="24">
        <f t="shared" ref="L46:Q46" si="5">SUM(L5:L45)</f>
        <v>213217</v>
      </c>
      <c r="M46" s="24">
        <f t="shared" si="5"/>
        <v>0</v>
      </c>
      <c r="N46" s="24">
        <f t="shared" si="5"/>
        <v>213217</v>
      </c>
      <c r="O46" s="24">
        <f t="shared" si="5"/>
        <v>213217</v>
      </c>
      <c r="P46" s="24">
        <f t="shared" si="5"/>
        <v>0</v>
      </c>
      <c r="Q46" s="24">
        <f t="shared" si="5"/>
        <v>213217</v>
      </c>
    </row>
    <row r="47" spans="1:23" ht="36" customHeight="1">
      <c r="A47" s="274"/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</row>
    <row r="48" spans="1:23" ht="32.1" customHeight="1">
      <c r="A48" s="104" t="s">
        <v>17</v>
      </c>
      <c r="B48" s="287" t="s">
        <v>2396</v>
      </c>
      <c r="C48" s="288"/>
      <c r="D48" s="288"/>
      <c r="E48" s="288"/>
      <c r="F48" s="288"/>
      <c r="G48" s="288"/>
      <c r="H48" s="288"/>
      <c r="I48" s="288"/>
      <c r="J48" s="288"/>
      <c r="K48" s="289"/>
      <c r="L48" s="281" t="s">
        <v>71</v>
      </c>
      <c r="M48" s="281"/>
      <c r="N48" s="281"/>
      <c r="O48" s="281" t="s">
        <v>72</v>
      </c>
      <c r="P48" s="281"/>
      <c r="Q48" s="281"/>
      <c r="R48" s="275" t="s">
        <v>20</v>
      </c>
    </row>
    <row r="49" spans="1:20" ht="42" customHeight="1">
      <c r="A49" s="79" t="s">
        <v>7</v>
      </c>
      <c r="B49" s="80" t="s">
        <v>31</v>
      </c>
      <c r="C49" s="80" t="s">
        <v>4</v>
      </c>
      <c r="D49" s="81" t="s">
        <v>5</v>
      </c>
      <c r="E49" s="81" t="s">
        <v>6</v>
      </c>
      <c r="F49" s="81" t="s">
        <v>8</v>
      </c>
      <c r="G49" s="81" t="s">
        <v>9</v>
      </c>
      <c r="H49" s="81" t="s">
        <v>22</v>
      </c>
      <c r="I49" s="81" t="s">
        <v>10</v>
      </c>
      <c r="J49" s="81" t="s">
        <v>11</v>
      </c>
      <c r="K49" s="79" t="s">
        <v>12</v>
      </c>
      <c r="L49" s="132" t="s">
        <v>13</v>
      </c>
      <c r="M49" s="79" t="s">
        <v>14</v>
      </c>
      <c r="N49" s="79" t="s">
        <v>15</v>
      </c>
      <c r="O49" s="132" t="s">
        <v>13</v>
      </c>
      <c r="P49" s="79" t="s">
        <v>14</v>
      </c>
      <c r="Q49" s="79" t="s">
        <v>3</v>
      </c>
      <c r="R49" s="276"/>
    </row>
    <row r="50" spans="1:20" ht="12.75" customHeight="1">
      <c r="A50" s="84">
        <v>1</v>
      </c>
      <c r="B50" s="142" t="s">
        <v>2022</v>
      </c>
      <c r="C50" s="15" t="s">
        <v>53</v>
      </c>
      <c r="D50" s="15" t="s">
        <v>2023</v>
      </c>
      <c r="E50" s="15"/>
      <c r="F50" s="15" t="s">
        <v>2024</v>
      </c>
      <c r="G50" s="15" t="s">
        <v>2021</v>
      </c>
      <c r="H50" s="15" t="s">
        <v>2025</v>
      </c>
      <c r="I50" s="15" t="s">
        <v>2026</v>
      </c>
      <c r="J50" s="15" t="s">
        <v>48</v>
      </c>
      <c r="K50" s="84">
        <v>4</v>
      </c>
      <c r="L50" s="21">
        <v>3035</v>
      </c>
      <c r="M50" s="21">
        <v>0</v>
      </c>
      <c r="N50" s="21">
        <f>L50+M50</f>
        <v>3035</v>
      </c>
      <c r="O50" s="21">
        <f>L50</f>
        <v>3035</v>
      </c>
      <c r="P50" s="21">
        <v>0</v>
      </c>
      <c r="Q50" s="21">
        <f>O50+P50</f>
        <v>3035</v>
      </c>
      <c r="R50" s="84" t="s">
        <v>601</v>
      </c>
      <c r="T50" s="53"/>
    </row>
    <row r="51" spans="1:20" ht="12.75" customHeight="1">
      <c r="A51" s="84">
        <v>2</v>
      </c>
      <c r="B51" s="135" t="s">
        <v>2022</v>
      </c>
      <c r="C51" s="15" t="s">
        <v>53</v>
      </c>
      <c r="D51" s="15" t="s">
        <v>2023</v>
      </c>
      <c r="E51" s="15"/>
      <c r="F51" s="15" t="s">
        <v>2024</v>
      </c>
      <c r="G51" s="15" t="s">
        <v>2021</v>
      </c>
      <c r="H51" s="15" t="s">
        <v>2027</v>
      </c>
      <c r="I51" s="15" t="s">
        <v>2028</v>
      </c>
      <c r="J51" s="15" t="s">
        <v>48</v>
      </c>
      <c r="K51" s="84">
        <v>4</v>
      </c>
      <c r="L51" s="21">
        <v>3221</v>
      </c>
      <c r="M51" s="21">
        <v>0</v>
      </c>
      <c r="N51" s="21">
        <f t="shared" ref="N51:N130" si="6">L51+M51</f>
        <v>3221</v>
      </c>
      <c r="O51" s="21">
        <f t="shared" ref="O51:O114" si="7">L51</f>
        <v>3221</v>
      </c>
      <c r="P51" s="21">
        <v>0</v>
      </c>
      <c r="Q51" s="21">
        <f t="shared" ref="Q51:Q130" si="8">O51+P51</f>
        <v>3221</v>
      </c>
      <c r="R51" s="84" t="s">
        <v>601</v>
      </c>
      <c r="T51" s="53"/>
    </row>
    <row r="52" spans="1:20" ht="12.75" customHeight="1">
      <c r="A52" s="84">
        <v>3</v>
      </c>
      <c r="B52" s="135" t="s">
        <v>2022</v>
      </c>
      <c r="C52" s="15" t="s">
        <v>53</v>
      </c>
      <c r="D52" s="15" t="s">
        <v>2029</v>
      </c>
      <c r="E52" s="15"/>
      <c r="F52" s="15" t="s">
        <v>2024</v>
      </c>
      <c r="G52" s="15" t="s">
        <v>2021</v>
      </c>
      <c r="H52" s="15" t="s">
        <v>2030</v>
      </c>
      <c r="I52" s="15" t="s">
        <v>2031</v>
      </c>
      <c r="J52" s="15" t="s">
        <v>48</v>
      </c>
      <c r="K52" s="84">
        <v>4</v>
      </c>
      <c r="L52" s="21">
        <v>2371</v>
      </c>
      <c r="M52" s="21">
        <v>0</v>
      </c>
      <c r="N52" s="21">
        <f t="shared" si="6"/>
        <v>2371</v>
      </c>
      <c r="O52" s="21">
        <f t="shared" si="7"/>
        <v>2371</v>
      </c>
      <c r="P52" s="21">
        <v>0</v>
      </c>
      <c r="Q52" s="21">
        <f t="shared" si="8"/>
        <v>2371</v>
      </c>
      <c r="R52" s="84" t="s">
        <v>601</v>
      </c>
      <c r="T52" s="53"/>
    </row>
    <row r="53" spans="1:20" ht="12.75" customHeight="1">
      <c r="A53" s="84">
        <v>4</v>
      </c>
      <c r="B53" s="135" t="s">
        <v>2022</v>
      </c>
      <c r="C53" s="15" t="s">
        <v>53</v>
      </c>
      <c r="D53" s="15" t="s">
        <v>2032</v>
      </c>
      <c r="E53" s="15"/>
      <c r="F53" s="15" t="s">
        <v>2024</v>
      </c>
      <c r="G53" s="15" t="s">
        <v>2021</v>
      </c>
      <c r="H53" s="15" t="s">
        <v>2033</v>
      </c>
      <c r="I53" s="15" t="s">
        <v>2034</v>
      </c>
      <c r="J53" s="15" t="s">
        <v>48</v>
      </c>
      <c r="K53" s="84">
        <v>4</v>
      </c>
      <c r="L53" s="21">
        <v>1848</v>
      </c>
      <c r="M53" s="21">
        <v>0</v>
      </c>
      <c r="N53" s="21">
        <f t="shared" si="6"/>
        <v>1848</v>
      </c>
      <c r="O53" s="21">
        <f t="shared" si="7"/>
        <v>1848</v>
      </c>
      <c r="P53" s="21">
        <v>0</v>
      </c>
      <c r="Q53" s="21">
        <f t="shared" si="8"/>
        <v>1848</v>
      </c>
      <c r="R53" s="84" t="s">
        <v>601</v>
      </c>
      <c r="T53" s="53"/>
    </row>
    <row r="54" spans="1:20" ht="12.75" customHeight="1">
      <c r="A54" s="84">
        <v>5</v>
      </c>
      <c r="B54" s="135" t="s">
        <v>2022</v>
      </c>
      <c r="C54" s="15" t="s">
        <v>53</v>
      </c>
      <c r="D54" s="15" t="s">
        <v>2035</v>
      </c>
      <c r="E54" s="15"/>
      <c r="F54" s="15" t="s">
        <v>2024</v>
      </c>
      <c r="G54" s="15" t="s">
        <v>2021</v>
      </c>
      <c r="H54" s="15" t="s">
        <v>2036</v>
      </c>
      <c r="I54" s="15" t="s">
        <v>2037</v>
      </c>
      <c r="J54" s="15" t="s">
        <v>48</v>
      </c>
      <c r="K54" s="84">
        <v>4</v>
      </c>
      <c r="L54" s="21">
        <v>1036</v>
      </c>
      <c r="M54" s="21">
        <v>0</v>
      </c>
      <c r="N54" s="21">
        <f t="shared" si="6"/>
        <v>1036</v>
      </c>
      <c r="O54" s="21">
        <f t="shared" si="7"/>
        <v>1036</v>
      </c>
      <c r="P54" s="21">
        <v>0</v>
      </c>
      <c r="Q54" s="21">
        <f t="shared" si="8"/>
        <v>1036</v>
      </c>
      <c r="R54" s="84" t="s">
        <v>601</v>
      </c>
      <c r="T54" s="53"/>
    </row>
    <row r="55" spans="1:20" ht="12.75" customHeight="1">
      <c r="A55" s="84">
        <v>6</v>
      </c>
      <c r="B55" s="135" t="s">
        <v>2022</v>
      </c>
      <c r="C55" s="15" t="s">
        <v>53</v>
      </c>
      <c r="D55" s="15" t="s">
        <v>2038</v>
      </c>
      <c r="E55" s="15"/>
      <c r="F55" s="15" t="s">
        <v>2024</v>
      </c>
      <c r="G55" s="15" t="s">
        <v>2021</v>
      </c>
      <c r="H55" s="15" t="s">
        <v>2039</v>
      </c>
      <c r="I55" s="15" t="s">
        <v>2040</v>
      </c>
      <c r="J55" s="15" t="s">
        <v>48</v>
      </c>
      <c r="K55" s="159">
        <v>4</v>
      </c>
      <c r="L55" s="21">
        <v>3595</v>
      </c>
      <c r="M55" s="21">
        <v>0</v>
      </c>
      <c r="N55" s="21">
        <f t="shared" si="6"/>
        <v>3595</v>
      </c>
      <c r="O55" s="21">
        <f t="shared" si="7"/>
        <v>3595</v>
      </c>
      <c r="P55" s="21">
        <v>0</v>
      </c>
      <c r="Q55" s="21">
        <f t="shared" si="8"/>
        <v>3595</v>
      </c>
      <c r="R55" s="84" t="s">
        <v>601</v>
      </c>
      <c r="T55" s="53"/>
    </row>
    <row r="56" spans="1:20" ht="12.75" customHeight="1">
      <c r="A56" s="84">
        <v>7</v>
      </c>
      <c r="B56" s="135" t="s">
        <v>2022</v>
      </c>
      <c r="C56" s="15" t="s">
        <v>53</v>
      </c>
      <c r="D56" s="15" t="s">
        <v>2041</v>
      </c>
      <c r="E56" s="15"/>
      <c r="F56" s="15" t="s">
        <v>2024</v>
      </c>
      <c r="G56" s="15" t="s">
        <v>2021</v>
      </c>
      <c r="H56" s="15" t="s">
        <v>2042</v>
      </c>
      <c r="I56" s="15" t="s">
        <v>2043</v>
      </c>
      <c r="J56" s="15" t="s">
        <v>48</v>
      </c>
      <c r="K56" s="139">
        <v>4</v>
      </c>
      <c r="L56" s="21">
        <v>5858</v>
      </c>
      <c r="M56" s="21">
        <v>0</v>
      </c>
      <c r="N56" s="21">
        <f t="shared" si="6"/>
        <v>5858</v>
      </c>
      <c r="O56" s="21">
        <f t="shared" si="7"/>
        <v>5858</v>
      </c>
      <c r="P56" s="21">
        <v>0</v>
      </c>
      <c r="Q56" s="21">
        <f t="shared" si="8"/>
        <v>5858</v>
      </c>
      <c r="R56" s="84" t="s">
        <v>601</v>
      </c>
      <c r="T56" s="53"/>
    </row>
    <row r="57" spans="1:20" ht="12.75" customHeight="1">
      <c r="A57" s="84">
        <v>8</v>
      </c>
      <c r="B57" s="135" t="s">
        <v>2022</v>
      </c>
      <c r="C57" s="15" t="s">
        <v>53</v>
      </c>
      <c r="D57" s="15" t="s">
        <v>2044</v>
      </c>
      <c r="E57" s="15"/>
      <c r="F57" s="15" t="s">
        <v>2024</v>
      </c>
      <c r="G57" s="15" t="s">
        <v>2021</v>
      </c>
      <c r="H57" s="15" t="s">
        <v>2045</v>
      </c>
      <c r="I57" s="15" t="s">
        <v>2046</v>
      </c>
      <c r="J57" s="15" t="s">
        <v>48</v>
      </c>
      <c r="K57" s="84">
        <v>4</v>
      </c>
      <c r="L57" s="21">
        <v>901</v>
      </c>
      <c r="M57" s="21">
        <v>0</v>
      </c>
      <c r="N57" s="21">
        <f t="shared" si="6"/>
        <v>901</v>
      </c>
      <c r="O57" s="21">
        <f t="shared" si="7"/>
        <v>901</v>
      </c>
      <c r="P57" s="21">
        <v>0</v>
      </c>
      <c r="Q57" s="21">
        <f t="shared" si="8"/>
        <v>901</v>
      </c>
      <c r="R57" s="84" t="s">
        <v>601</v>
      </c>
      <c r="T57" s="53"/>
    </row>
    <row r="58" spans="1:20" ht="12.75" customHeight="1">
      <c r="A58" s="84">
        <v>9</v>
      </c>
      <c r="B58" s="135" t="s">
        <v>2022</v>
      </c>
      <c r="C58" s="15" t="s">
        <v>53</v>
      </c>
      <c r="D58" s="15" t="s">
        <v>2047</v>
      </c>
      <c r="E58" s="15"/>
      <c r="F58" s="15" t="s">
        <v>2024</v>
      </c>
      <c r="G58" s="15" t="s">
        <v>2021</v>
      </c>
      <c r="H58" s="15" t="s">
        <v>2048</v>
      </c>
      <c r="I58" s="15" t="s">
        <v>2049</v>
      </c>
      <c r="J58" s="15" t="s">
        <v>48</v>
      </c>
      <c r="K58" s="84">
        <v>4</v>
      </c>
      <c r="L58" s="21">
        <v>1149</v>
      </c>
      <c r="M58" s="21">
        <v>0</v>
      </c>
      <c r="N58" s="21">
        <f t="shared" si="6"/>
        <v>1149</v>
      </c>
      <c r="O58" s="21">
        <f t="shared" si="7"/>
        <v>1149</v>
      </c>
      <c r="P58" s="21">
        <v>0</v>
      </c>
      <c r="Q58" s="21">
        <f t="shared" si="8"/>
        <v>1149</v>
      </c>
      <c r="R58" s="84" t="s">
        <v>601</v>
      </c>
      <c r="T58" s="53"/>
    </row>
    <row r="59" spans="1:20" ht="12.75" customHeight="1">
      <c r="A59" s="84">
        <v>10</v>
      </c>
      <c r="B59" s="135" t="s">
        <v>2022</v>
      </c>
      <c r="C59" s="15" t="s">
        <v>53</v>
      </c>
      <c r="D59" s="15" t="s">
        <v>2050</v>
      </c>
      <c r="E59" s="15"/>
      <c r="F59" s="15" t="s">
        <v>2024</v>
      </c>
      <c r="G59" s="15" t="s">
        <v>2021</v>
      </c>
      <c r="H59" s="15" t="s">
        <v>2051</v>
      </c>
      <c r="I59" s="15" t="s">
        <v>2052</v>
      </c>
      <c r="J59" s="15" t="s">
        <v>48</v>
      </c>
      <c r="K59" s="84">
        <v>4</v>
      </c>
      <c r="L59" s="21">
        <v>1037</v>
      </c>
      <c r="M59" s="21">
        <v>0</v>
      </c>
      <c r="N59" s="21">
        <f t="shared" si="6"/>
        <v>1037</v>
      </c>
      <c r="O59" s="21">
        <f t="shared" si="7"/>
        <v>1037</v>
      </c>
      <c r="P59" s="21">
        <v>0</v>
      </c>
      <c r="Q59" s="21">
        <f t="shared" si="8"/>
        <v>1037</v>
      </c>
      <c r="R59" s="84" t="s">
        <v>601</v>
      </c>
      <c r="T59" s="53"/>
    </row>
    <row r="60" spans="1:20" ht="12.75" customHeight="1">
      <c r="A60" s="84">
        <v>11</v>
      </c>
      <c r="B60" s="135" t="s">
        <v>2022</v>
      </c>
      <c r="C60" s="15" t="s">
        <v>53</v>
      </c>
      <c r="D60" s="15" t="s">
        <v>2053</v>
      </c>
      <c r="E60" s="15"/>
      <c r="F60" s="15" t="s">
        <v>2024</v>
      </c>
      <c r="G60" s="15" t="s">
        <v>2021</v>
      </c>
      <c r="H60" s="15" t="s">
        <v>2054</v>
      </c>
      <c r="I60" s="15" t="s">
        <v>2055</v>
      </c>
      <c r="J60" s="15" t="s">
        <v>48</v>
      </c>
      <c r="K60" s="84">
        <v>4</v>
      </c>
      <c r="L60" s="21">
        <v>2754</v>
      </c>
      <c r="M60" s="21">
        <v>0</v>
      </c>
      <c r="N60" s="21">
        <f t="shared" si="6"/>
        <v>2754</v>
      </c>
      <c r="O60" s="21">
        <f t="shared" si="7"/>
        <v>2754</v>
      </c>
      <c r="P60" s="21">
        <v>0</v>
      </c>
      <c r="Q60" s="21">
        <f t="shared" si="8"/>
        <v>2754</v>
      </c>
      <c r="R60" s="84" t="s">
        <v>601</v>
      </c>
      <c r="T60" s="53"/>
    </row>
    <row r="61" spans="1:20" ht="12.75" customHeight="1">
      <c r="A61" s="84">
        <v>12</v>
      </c>
      <c r="B61" s="135" t="s">
        <v>2022</v>
      </c>
      <c r="C61" s="15" t="s">
        <v>53</v>
      </c>
      <c r="D61" s="15" t="s">
        <v>2056</v>
      </c>
      <c r="E61" s="15"/>
      <c r="F61" s="15" t="s">
        <v>2024</v>
      </c>
      <c r="G61" s="15" t="s">
        <v>2021</v>
      </c>
      <c r="H61" s="15" t="s">
        <v>2057</v>
      </c>
      <c r="I61" s="15" t="s">
        <v>2058</v>
      </c>
      <c r="J61" s="15" t="s">
        <v>48</v>
      </c>
      <c r="K61" s="84">
        <v>4</v>
      </c>
      <c r="L61" s="21">
        <v>1320</v>
      </c>
      <c r="M61" s="21">
        <v>0</v>
      </c>
      <c r="N61" s="21">
        <f t="shared" si="6"/>
        <v>1320</v>
      </c>
      <c r="O61" s="21">
        <f t="shared" si="7"/>
        <v>1320</v>
      </c>
      <c r="P61" s="21">
        <v>0</v>
      </c>
      <c r="Q61" s="21">
        <f t="shared" si="8"/>
        <v>1320</v>
      </c>
      <c r="R61" s="84" t="s">
        <v>601</v>
      </c>
      <c r="T61" s="53"/>
    </row>
    <row r="62" spans="1:20" ht="12.75" customHeight="1">
      <c r="A62" s="84">
        <v>13</v>
      </c>
      <c r="B62" s="135" t="s">
        <v>2022</v>
      </c>
      <c r="C62" s="15" t="s">
        <v>53</v>
      </c>
      <c r="D62" s="15" t="s">
        <v>2059</v>
      </c>
      <c r="E62" s="15"/>
      <c r="F62" s="15" t="s">
        <v>2024</v>
      </c>
      <c r="G62" s="15" t="s">
        <v>2021</v>
      </c>
      <c r="H62" s="15" t="s">
        <v>2060</v>
      </c>
      <c r="I62" s="15" t="s">
        <v>2061</v>
      </c>
      <c r="J62" s="15" t="s">
        <v>48</v>
      </c>
      <c r="K62" s="84">
        <v>4</v>
      </c>
      <c r="L62" s="21">
        <v>2408</v>
      </c>
      <c r="M62" s="21">
        <v>0</v>
      </c>
      <c r="N62" s="21">
        <f t="shared" si="6"/>
        <v>2408</v>
      </c>
      <c r="O62" s="21">
        <f t="shared" si="7"/>
        <v>2408</v>
      </c>
      <c r="P62" s="21">
        <v>0</v>
      </c>
      <c r="Q62" s="21">
        <f t="shared" si="8"/>
        <v>2408</v>
      </c>
      <c r="R62" s="84" t="s">
        <v>601</v>
      </c>
      <c r="T62" s="53"/>
    </row>
    <row r="63" spans="1:20" ht="12.75" customHeight="1">
      <c r="A63" s="84">
        <v>14</v>
      </c>
      <c r="B63" s="135" t="s">
        <v>2022</v>
      </c>
      <c r="C63" s="15" t="s">
        <v>53</v>
      </c>
      <c r="D63" s="15" t="s">
        <v>2062</v>
      </c>
      <c r="E63" s="15"/>
      <c r="F63" s="15" t="s">
        <v>2024</v>
      </c>
      <c r="G63" s="15" t="s">
        <v>2021</v>
      </c>
      <c r="H63" s="15" t="s">
        <v>2063</v>
      </c>
      <c r="I63" s="15" t="s">
        <v>2064</v>
      </c>
      <c r="J63" s="15" t="s">
        <v>48</v>
      </c>
      <c r="K63" s="84">
        <v>4</v>
      </c>
      <c r="L63" s="21">
        <v>1838</v>
      </c>
      <c r="M63" s="21">
        <v>0</v>
      </c>
      <c r="N63" s="21">
        <f t="shared" si="6"/>
        <v>1838</v>
      </c>
      <c r="O63" s="21">
        <f t="shared" si="7"/>
        <v>1838</v>
      </c>
      <c r="P63" s="21">
        <v>0</v>
      </c>
      <c r="Q63" s="21">
        <f t="shared" si="8"/>
        <v>1838</v>
      </c>
      <c r="R63" s="84" t="s">
        <v>601</v>
      </c>
      <c r="T63" s="53"/>
    </row>
    <row r="64" spans="1:20" ht="12.75" customHeight="1">
      <c r="A64" s="84">
        <v>15</v>
      </c>
      <c r="B64" s="135" t="s">
        <v>2022</v>
      </c>
      <c r="C64" s="15" t="s">
        <v>53</v>
      </c>
      <c r="D64" s="15" t="s">
        <v>2065</v>
      </c>
      <c r="E64" s="15"/>
      <c r="F64" s="15" t="s">
        <v>2024</v>
      </c>
      <c r="G64" s="15" t="s">
        <v>2021</v>
      </c>
      <c r="H64" s="15" t="s">
        <v>2066</v>
      </c>
      <c r="I64" s="15" t="s">
        <v>2067</v>
      </c>
      <c r="J64" s="15" t="s">
        <v>48</v>
      </c>
      <c r="K64" s="84">
        <v>4</v>
      </c>
      <c r="L64" s="21">
        <v>1987</v>
      </c>
      <c r="M64" s="21">
        <v>0</v>
      </c>
      <c r="N64" s="21">
        <f t="shared" si="6"/>
        <v>1987</v>
      </c>
      <c r="O64" s="21">
        <f t="shared" si="7"/>
        <v>1987</v>
      </c>
      <c r="P64" s="21">
        <v>0</v>
      </c>
      <c r="Q64" s="21">
        <f t="shared" si="8"/>
        <v>1987</v>
      </c>
      <c r="R64" s="84" t="s">
        <v>601</v>
      </c>
      <c r="T64" s="53"/>
    </row>
    <row r="65" spans="1:20" ht="12.75" customHeight="1">
      <c r="A65" s="84">
        <v>16</v>
      </c>
      <c r="B65" s="135" t="s">
        <v>2022</v>
      </c>
      <c r="C65" s="15" t="s">
        <v>53</v>
      </c>
      <c r="D65" s="15" t="s">
        <v>2068</v>
      </c>
      <c r="E65" s="15"/>
      <c r="F65" s="15" t="s">
        <v>2024</v>
      </c>
      <c r="G65" s="15" t="s">
        <v>2021</v>
      </c>
      <c r="H65" s="15" t="s">
        <v>2069</v>
      </c>
      <c r="I65" s="15" t="s">
        <v>2070</v>
      </c>
      <c r="J65" s="15" t="s">
        <v>48</v>
      </c>
      <c r="K65" s="159">
        <v>4</v>
      </c>
      <c r="L65" s="21">
        <v>2427</v>
      </c>
      <c r="M65" s="21">
        <v>0</v>
      </c>
      <c r="N65" s="21">
        <f t="shared" si="6"/>
        <v>2427</v>
      </c>
      <c r="O65" s="21">
        <f t="shared" si="7"/>
        <v>2427</v>
      </c>
      <c r="P65" s="21">
        <v>0</v>
      </c>
      <c r="Q65" s="21">
        <f t="shared" si="8"/>
        <v>2427</v>
      </c>
      <c r="R65" s="84" t="s">
        <v>601</v>
      </c>
      <c r="T65" s="53"/>
    </row>
    <row r="66" spans="1:20" ht="12.75" customHeight="1">
      <c r="A66" s="84">
        <v>17</v>
      </c>
      <c r="B66" s="135" t="s">
        <v>2022</v>
      </c>
      <c r="C66" s="15" t="s">
        <v>53</v>
      </c>
      <c r="D66" s="15" t="s">
        <v>2065</v>
      </c>
      <c r="E66" s="15"/>
      <c r="F66" s="15" t="s">
        <v>2024</v>
      </c>
      <c r="G66" s="15" t="s">
        <v>2021</v>
      </c>
      <c r="H66" s="15" t="s">
        <v>2071</v>
      </c>
      <c r="I66" s="15" t="s">
        <v>2072</v>
      </c>
      <c r="J66" s="15" t="s">
        <v>48</v>
      </c>
      <c r="K66" s="139">
        <v>4</v>
      </c>
      <c r="L66" s="21">
        <v>1596</v>
      </c>
      <c r="M66" s="21">
        <v>0</v>
      </c>
      <c r="N66" s="21">
        <f t="shared" si="6"/>
        <v>1596</v>
      </c>
      <c r="O66" s="21">
        <f t="shared" si="7"/>
        <v>1596</v>
      </c>
      <c r="P66" s="21">
        <v>0</v>
      </c>
      <c r="Q66" s="21">
        <f t="shared" si="8"/>
        <v>1596</v>
      </c>
      <c r="R66" s="84" t="s">
        <v>601</v>
      </c>
      <c r="T66" s="53"/>
    </row>
    <row r="67" spans="1:20" ht="12.75" customHeight="1">
      <c r="A67" s="84">
        <v>18</v>
      </c>
      <c r="B67" s="135" t="s">
        <v>2022</v>
      </c>
      <c r="C67" s="15" t="s">
        <v>53</v>
      </c>
      <c r="D67" s="15" t="s">
        <v>2065</v>
      </c>
      <c r="E67" s="15"/>
      <c r="F67" s="15" t="s">
        <v>2024</v>
      </c>
      <c r="G67" s="15" t="s">
        <v>2021</v>
      </c>
      <c r="H67" s="15" t="s">
        <v>2073</v>
      </c>
      <c r="I67" s="15" t="s">
        <v>2074</v>
      </c>
      <c r="J67" s="15" t="s">
        <v>48</v>
      </c>
      <c r="K67" s="84">
        <v>4</v>
      </c>
      <c r="L67" s="21">
        <v>1724</v>
      </c>
      <c r="M67" s="21">
        <v>0</v>
      </c>
      <c r="N67" s="21">
        <f t="shared" si="6"/>
        <v>1724</v>
      </c>
      <c r="O67" s="21">
        <f t="shared" si="7"/>
        <v>1724</v>
      </c>
      <c r="P67" s="21">
        <v>0</v>
      </c>
      <c r="Q67" s="21">
        <f t="shared" si="8"/>
        <v>1724</v>
      </c>
      <c r="R67" s="84" t="s">
        <v>601</v>
      </c>
      <c r="T67" s="53"/>
    </row>
    <row r="68" spans="1:20" ht="12.75" customHeight="1">
      <c r="A68" s="84">
        <v>19</v>
      </c>
      <c r="B68" s="135" t="s">
        <v>2022</v>
      </c>
      <c r="C68" s="15" t="s">
        <v>53</v>
      </c>
      <c r="D68" s="15" t="s">
        <v>1315</v>
      </c>
      <c r="E68" s="15"/>
      <c r="F68" s="15" t="s">
        <v>2024</v>
      </c>
      <c r="G68" s="15" t="s">
        <v>2021</v>
      </c>
      <c r="H68" s="15" t="s">
        <v>2075</v>
      </c>
      <c r="I68" s="15" t="s">
        <v>2076</v>
      </c>
      <c r="J68" s="15" t="s">
        <v>48</v>
      </c>
      <c r="K68" s="84">
        <v>4</v>
      </c>
      <c r="L68" s="21">
        <v>2871</v>
      </c>
      <c r="M68" s="21">
        <v>0</v>
      </c>
      <c r="N68" s="21">
        <f t="shared" si="6"/>
        <v>2871</v>
      </c>
      <c r="O68" s="21">
        <f t="shared" si="7"/>
        <v>2871</v>
      </c>
      <c r="P68" s="21">
        <v>0</v>
      </c>
      <c r="Q68" s="21">
        <f t="shared" si="8"/>
        <v>2871</v>
      </c>
      <c r="R68" s="84" t="s">
        <v>601</v>
      </c>
      <c r="T68" s="53"/>
    </row>
    <row r="69" spans="1:20" ht="12.75" customHeight="1">
      <c r="A69" s="84">
        <v>20</v>
      </c>
      <c r="B69" s="135" t="s">
        <v>2022</v>
      </c>
      <c r="C69" s="15" t="s">
        <v>53</v>
      </c>
      <c r="D69" s="15" t="s">
        <v>2077</v>
      </c>
      <c r="E69" s="15"/>
      <c r="F69" s="15" t="s">
        <v>2024</v>
      </c>
      <c r="G69" s="15" t="s">
        <v>2021</v>
      </c>
      <c r="H69" s="15" t="s">
        <v>2078</v>
      </c>
      <c r="I69" s="15" t="s">
        <v>2079</v>
      </c>
      <c r="J69" s="15" t="s">
        <v>48</v>
      </c>
      <c r="K69" s="84">
        <v>4</v>
      </c>
      <c r="L69" s="21">
        <v>2839</v>
      </c>
      <c r="M69" s="21">
        <v>0</v>
      </c>
      <c r="N69" s="21">
        <f t="shared" si="6"/>
        <v>2839</v>
      </c>
      <c r="O69" s="21">
        <f t="shared" si="7"/>
        <v>2839</v>
      </c>
      <c r="P69" s="21">
        <v>0</v>
      </c>
      <c r="Q69" s="21">
        <f t="shared" si="8"/>
        <v>2839</v>
      </c>
      <c r="R69" s="84" t="s">
        <v>601</v>
      </c>
      <c r="T69" s="53"/>
    </row>
    <row r="70" spans="1:20" ht="12.75" customHeight="1">
      <c r="A70" s="84">
        <v>21</v>
      </c>
      <c r="B70" s="135" t="s">
        <v>2022</v>
      </c>
      <c r="C70" s="15" t="s">
        <v>53</v>
      </c>
      <c r="D70" s="15" t="s">
        <v>2080</v>
      </c>
      <c r="E70" s="15"/>
      <c r="F70" s="15" t="s">
        <v>2024</v>
      </c>
      <c r="G70" s="15" t="s">
        <v>2021</v>
      </c>
      <c r="H70" s="15" t="s">
        <v>2081</v>
      </c>
      <c r="I70" s="15" t="s">
        <v>2082</v>
      </c>
      <c r="J70" s="15" t="s">
        <v>48</v>
      </c>
      <c r="K70" s="84">
        <v>4</v>
      </c>
      <c r="L70" s="21">
        <v>2317</v>
      </c>
      <c r="M70" s="21">
        <v>0</v>
      </c>
      <c r="N70" s="21">
        <f t="shared" si="6"/>
        <v>2317</v>
      </c>
      <c r="O70" s="21">
        <f t="shared" si="7"/>
        <v>2317</v>
      </c>
      <c r="P70" s="21">
        <v>0</v>
      </c>
      <c r="Q70" s="21">
        <f t="shared" si="8"/>
        <v>2317</v>
      </c>
      <c r="R70" s="84" t="s">
        <v>601</v>
      </c>
      <c r="T70" s="53"/>
    </row>
    <row r="71" spans="1:20" ht="12.75" customHeight="1">
      <c r="A71" s="84">
        <v>22</v>
      </c>
      <c r="B71" s="135" t="s">
        <v>2022</v>
      </c>
      <c r="C71" s="15" t="s">
        <v>53</v>
      </c>
      <c r="D71" s="15" t="s">
        <v>2083</v>
      </c>
      <c r="E71" s="15"/>
      <c r="F71" s="15" t="s">
        <v>2024</v>
      </c>
      <c r="G71" s="15" t="s">
        <v>2021</v>
      </c>
      <c r="H71" s="15" t="s">
        <v>2084</v>
      </c>
      <c r="I71" s="15" t="s">
        <v>2085</v>
      </c>
      <c r="J71" s="15" t="s">
        <v>48</v>
      </c>
      <c r="K71" s="139">
        <v>4</v>
      </c>
      <c r="L71" s="21">
        <v>4284</v>
      </c>
      <c r="M71" s="21">
        <v>0</v>
      </c>
      <c r="N71" s="21">
        <f t="shared" si="6"/>
        <v>4284</v>
      </c>
      <c r="O71" s="21">
        <f t="shared" si="7"/>
        <v>4284</v>
      </c>
      <c r="P71" s="21">
        <v>0</v>
      </c>
      <c r="Q71" s="21">
        <f t="shared" si="8"/>
        <v>4284</v>
      </c>
      <c r="R71" s="84" t="s">
        <v>601</v>
      </c>
      <c r="T71" s="53"/>
    </row>
    <row r="72" spans="1:20" ht="12.75" customHeight="1">
      <c r="A72" s="84">
        <v>23</v>
      </c>
      <c r="B72" s="135" t="s">
        <v>2022</v>
      </c>
      <c r="C72" s="15" t="s">
        <v>53</v>
      </c>
      <c r="D72" s="15" t="s">
        <v>2086</v>
      </c>
      <c r="E72" s="15"/>
      <c r="F72" s="15" t="s">
        <v>2024</v>
      </c>
      <c r="G72" s="15" t="s">
        <v>2021</v>
      </c>
      <c r="H72" s="15" t="s">
        <v>2087</v>
      </c>
      <c r="I72" s="15" t="s">
        <v>2088</v>
      </c>
      <c r="J72" s="15" t="s">
        <v>48</v>
      </c>
      <c r="K72" s="84">
        <v>4</v>
      </c>
      <c r="L72" s="21">
        <v>1599</v>
      </c>
      <c r="M72" s="21">
        <v>0</v>
      </c>
      <c r="N72" s="21">
        <f t="shared" si="6"/>
        <v>1599</v>
      </c>
      <c r="O72" s="21">
        <f t="shared" si="7"/>
        <v>1599</v>
      </c>
      <c r="P72" s="21">
        <v>0</v>
      </c>
      <c r="Q72" s="21">
        <f t="shared" si="8"/>
        <v>1599</v>
      </c>
      <c r="R72" s="84" t="s">
        <v>601</v>
      </c>
      <c r="T72" s="53"/>
    </row>
    <row r="73" spans="1:20" ht="12.75" customHeight="1">
      <c r="A73" s="84">
        <v>24</v>
      </c>
      <c r="B73" s="135" t="s">
        <v>2022</v>
      </c>
      <c r="C73" s="15" t="s">
        <v>53</v>
      </c>
      <c r="D73" s="15" t="s">
        <v>1315</v>
      </c>
      <c r="E73" s="15"/>
      <c r="F73" s="15" t="s">
        <v>2024</v>
      </c>
      <c r="G73" s="15" t="s">
        <v>2021</v>
      </c>
      <c r="H73" s="15" t="s">
        <v>2089</v>
      </c>
      <c r="I73" s="15" t="s">
        <v>2090</v>
      </c>
      <c r="J73" s="15" t="s">
        <v>48</v>
      </c>
      <c r="K73" s="84">
        <v>3</v>
      </c>
      <c r="L73" s="21">
        <v>3247</v>
      </c>
      <c r="M73" s="21">
        <v>0</v>
      </c>
      <c r="N73" s="21">
        <f t="shared" si="6"/>
        <v>3247</v>
      </c>
      <c r="O73" s="21">
        <f t="shared" si="7"/>
        <v>3247</v>
      </c>
      <c r="P73" s="21">
        <v>0</v>
      </c>
      <c r="Q73" s="21">
        <f t="shared" si="8"/>
        <v>3247</v>
      </c>
      <c r="R73" s="84" t="s">
        <v>601</v>
      </c>
      <c r="T73" s="53"/>
    </row>
    <row r="74" spans="1:20" ht="12.75" customHeight="1">
      <c r="A74" s="84">
        <v>25</v>
      </c>
      <c r="B74" s="135" t="s">
        <v>2022</v>
      </c>
      <c r="C74" s="15" t="s">
        <v>53</v>
      </c>
      <c r="D74" s="15" t="s">
        <v>2091</v>
      </c>
      <c r="E74" s="15"/>
      <c r="F74" s="15" t="s">
        <v>2024</v>
      </c>
      <c r="G74" s="15" t="s">
        <v>2021</v>
      </c>
      <c r="H74" s="15" t="s">
        <v>2092</v>
      </c>
      <c r="I74" s="15" t="s">
        <v>2093</v>
      </c>
      <c r="J74" s="15" t="s">
        <v>48</v>
      </c>
      <c r="K74" s="84">
        <v>4</v>
      </c>
      <c r="L74" s="21">
        <v>1007</v>
      </c>
      <c r="M74" s="21">
        <v>0</v>
      </c>
      <c r="N74" s="21">
        <f t="shared" si="6"/>
        <v>1007</v>
      </c>
      <c r="O74" s="21">
        <f t="shared" si="7"/>
        <v>1007</v>
      </c>
      <c r="P74" s="21">
        <v>0</v>
      </c>
      <c r="Q74" s="21">
        <f t="shared" si="8"/>
        <v>1007</v>
      </c>
      <c r="R74" s="84" t="s">
        <v>601</v>
      </c>
      <c r="T74" s="53"/>
    </row>
    <row r="75" spans="1:20" ht="12.75" customHeight="1">
      <c r="A75" s="84">
        <v>26</v>
      </c>
      <c r="B75" s="135" t="s">
        <v>2022</v>
      </c>
      <c r="C75" s="15" t="s">
        <v>53</v>
      </c>
      <c r="D75" s="15" t="s">
        <v>2094</v>
      </c>
      <c r="E75" s="15"/>
      <c r="F75" s="15" t="s">
        <v>2024</v>
      </c>
      <c r="G75" s="15" t="s">
        <v>2021</v>
      </c>
      <c r="H75" s="15" t="s">
        <v>2095</v>
      </c>
      <c r="I75" s="15" t="s">
        <v>2096</v>
      </c>
      <c r="J75" s="15" t="s">
        <v>48</v>
      </c>
      <c r="K75" s="84">
        <v>4</v>
      </c>
      <c r="L75" s="21">
        <v>1228</v>
      </c>
      <c r="M75" s="21">
        <v>0</v>
      </c>
      <c r="N75" s="21">
        <f t="shared" si="6"/>
        <v>1228</v>
      </c>
      <c r="O75" s="21">
        <f t="shared" si="7"/>
        <v>1228</v>
      </c>
      <c r="P75" s="21">
        <v>0</v>
      </c>
      <c r="Q75" s="21">
        <f t="shared" si="8"/>
        <v>1228</v>
      </c>
      <c r="R75" s="84" t="s">
        <v>601</v>
      </c>
      <c r="T75" s="53"/>
    </row>
    <row r="76" spans="1:20" ht="12.75" customHeight="1">
      <c r="A76" s="84">
        <v>27</v>
      </c>
      <c r="B76" s="135" t="s">
        <v>2022</v>
      </c>
      <c r="C76" s="15" t="s">
        <v>53</v>
      </c>
      <c r="D76" s="15" t="s">
        <v>2094</v>
      </c>
      <c r="E76" s="15"/>
      <c r="F76" s="15" t="s">
        <v>2024</v>
      </c>
      <c r="G76" s="15" t="s">
        <v>2021</v>
      </c>
      <c r="H76" s="15" t="s">
        <v>2097</v>
      </c>
      <c r="I76" s="15" t="s">
        <v>2098</v>
      </c>
      <c r="J76" s="15" t="s">
        <v>48</v>
      </c>
      <c r="K76" s="159">
        <v>4</v>
      </c>
      <c r="L76" s="21">
        <v>2341</v>
      </c>
      <c r="M76" s="21">
        <v>0</v>
      </c>
      <c r="N76" s="21">
        <f t="shared" si="6"/>
        <v>2341</v>
      </c>
      <c r="O76" s="21">
        <f t="shared" si="7"/>
        <v>2341</v>
      </c>
      <c r="P76" s="21">
        <v>0</v>
      </c>
      <c r="Q76" s="21">
        <f t="shared" si="8"/>
        <v>2341</v>
      </c>
      <c r="R76" s="84" t="s">
        <v>601</v>
      </c>
      <c r="T76" s="53"/>
    </row>
    <row r="77" spans="1:20" ht="12.75" customHeight="1">
      <c r="A77" s="84">
        <v>28</v>
      </c>
      <c r="B77" s="135" t="s">
        <v>2022</v>
      </c>
      <c r="C77" s="15" t="s">
        <v>53</v>
      </c>
      <c r="D77" s="15" t="s">
        <v>2099</v>
      </c>
      <c r="E77" s="15"/>
      <c r="F77" s="15" t="s">
        <v>2024</v>
      </c>
      <c r="G77" s="15" t="s">
        <v>2021</v>
      </c>
      <c r="H77" s="15" t="s">
        <v>2100</v>
      </c>
      <c r="I77" s="15" t="s">
        <v>2101</v>
      </c>
      <c r="J77" s="15" t="s">
        <v>48</v>
      </c>
      <c r="K77" s="139">
        <v>4</v>
      </c>
      <c r="L77" s="21">
        <v>3013</v>
      </c>
      <c r="M77" s="21">
        <v>0</v>
      </c>
      <c r="N77" s="21">
        <f t="shared" si="6"/>
        <v>3013</v>
      </c>
      <c r="O77" s="21">
        <f t="shared" si="7"/>
        <v>3013</v>
      </c>
      <c r="P77" s="21">
        <v>0</v>
      </c>
      <c r="Q77" s="21">
        <f t="shared" si="8"/>
        <v>3013</v>
      </c>
      <c r="R77" s="84" t="s">
        <v>601</v>
      </c>
      <c r="T77" s="53"/>
    </row>
    <row r="78" spans="1:20" ht="12.75" customHeight="1">
      <c r="A78" s="84">
        <v>29</v>
      </c>
      <c r="B78" s="135" t="s">
        <v>2022</v>
      </c>
      <c r="C78" s="15" t="s">
        <v>53</v>
      </c>
      <c r="D78" s="15" t="s">
        <v>2102</v>
      </c>
      <c r="E78" s="15"/>
      <c r="F78" s="15" t="s">
        <v>2024</v>
      </c>
      <c r="G78" s="15" t="s">
        <v>2021</v>
      </c>
      <c r="H78" s="15" t="s">
        <v>2103</v>
      </c>
      <c r="I78" s="15" t="s">
        <v>2104</v>
      </c>
      <c r="J78" s="15" t="s">
        <v>48</v>
      </c>
      <c r="K78" s="84">
        <v>12</v>
      </c>
      <c r="L78" s="21">
        <v>2537</v>
      </c>
      <c r="M78" s="21">
        <v>0</v>
      </c>
      <c r="N78" s="21">
        <f t="shared" si="6"/>
        <v>2537</v>
      </c>
      <c r="O78" s="21">
        <f t="shared" si="7"/>
        <v>2537</v>
      </c>
      <c r="P78" s="21">
        <v>0</v>
      </c>
      <c r="Q78" s="21">
        <f t="shared" si="8"/>
        <v>2537</v>
      </c>
      <c r="R78" s="84" t="s">
        <v>601</v>
      </c>
      <c r="T78" s="53"/>
    </row>
    <row r="79" spans="1:20" ht="12.75" customHeight="1">
      <c r="A79" s="84">
        <v>30</v>
      </c>
      <c r="B79" s="135" t="s">
        <v>2022</v>
      </c>
      <c r="C79" s="15" t="s">
        <v>53</v>
      </c>
      <c r="D79" s="15" t="s">
        <v>2021</v>
      </c>
      <c r="E79" s="15"/>
      <c r="F79" s="15" t="s">
        <v>2024</v>
      </c>
      <c r="G79" s="15" t="s">
        <v>2021</v>
      </c>
      <c r="H79" s="15" t="s">
        <v>2105</v>
      </c>
      <c r="I79" s="15" t="s">
        <v>2106</v>
      </c>
      <c r="J79" s="15" t="s">
        <v>48</v>
      </c>
      <c r="K79" s="84">
        <v>4</v>
      </c>
      <c r="L79" s="21">
        <v>1581</v>
      </c>
      <c r="M79" s="21">
        <v>0</v>
      </c>
      <c r="N79" s="21">
        <f t="shared" si="6"/>
        <v>1581</v>
      </c>
      <c r="O79" s="21">
        <f t="shared" si="7"/>
        <v>1581</v>
      </c>
      <c r="P79" s="21">
        <v>0</v>
      </c>
      <c r="Q79" s="21">
        <f t="shared" si="8"/>
        <v>1581</v>
      </c>
      <c r="R79" s="84" t="s">
        <v>601</v>
      </c>
      <c r="T79" s="53"/>
    </row>
    <row r="80" spans="1:20" ht="12.75" customHeight="1">
      <c r="A80" s="84">
        <v>31</v>
      </c>
      <c r="B80" s="135" t="s">
        <v>2022</v>
      </c>
      <c r="C80" s="15" t="s">
        <v>53</v>
      </c>
      <c r="D80" s="15" t="s">
        <v>2107</v>
      </c>
      <c r="E80" s="15"/>
      <c r="F80" s="15" t="s">
        <v>2024</v>
      </c>
      <c r="G80" s="15" t="s">
        <v>2021</v>
      </c>
      <c r="H80" s="15" t="s">
        <v>2108</v>
      </c>
      <c r="I80" s="15" t="s">
        <v>2109</v>
      </c>
      <c r="J80" s="15" t="s">
        <v>48</v>
      </c>
      <c r="K80" s="84">
        <v>4</v>
      </c>
      <c r="L80" s="21">
        <v>2885</v>
      </c>
      <c r="M80" s="21">
        <v>0</v>
      </c>
      <c r="N80" s="21">
        <f t="shared" si="6"/>
        <v>2885</v>
      </c>
      <c r="O80" s="21">
        <f t="shared" si="7"/>
        <v>2885</v>
      </c>
      <c r="P80" s="21">
        <v>0</v>
      </c>
      <c r="Q80" s="21">
        <f t="shared" si="8"/>
        <v>2885</v>
      </c>
      <c r="R80" s="84" t="s">
        <v>601</v>
      </c>
      <c r="T80" s="53"/>
    </row>
    <row r="81" spans="1:20" ht="12.75" customHeight="1">
      <c r="A81" s="84">
        <v>32</v>
      </c>
      <c r="B81" s="142" t="s">
        <v>2022</v>
      </c>
      <c r="C81" s="15" t="s">
        <v>53</v>
      </c>
      <c r="D81" s="15" t="s">
        <v>2110</v>
      </c>
      <c r="E81" s="15"/>
      <c r="F81" s="15" t="s">
        <v>2024</v>
      </c>
      <c r="G81" s="15" t="s">
        <v>2021</v>
      </c>
      <c r="H81" s="15" t="s">
        <v>2111</v>
      </c>
      <c r="I81" s="15" t="s">
        <v>2112</v>
      </c>
      <c r="J81" s="15" t="s">
        <v>48</v>
      </c>
      <c r="K81" s="84">
        <v>4</v>
      </c>
      <c r="L81" s="21">
        <v>984</v>
      </c>
      <c r="M81" s="21">
        <v>0</v>
      </c>
      <c r="N81" s="21">
        <f t="shared" si="6"/>
        <v>984</v>
      </c>
      <c r="O81" s="21">
        <f t="shared" si="7"/>
        <v>984</v>
      </c>
      <c r="P81" s="21">
        <v>0</v>
      </c>
      <c r="Q81" s="21">
        <f t="shared" si="8"/>
        <v>984</v>
      </c>
      <c r="R81" s="84" t="s">
        <v>601</v>
      </c>
      <c r="T81" s="53"/>
    </row>
    <row r="82" spans="1:20" ht="12.75" customHeight="1">
      <c r="A82" s="84">
        <v>33</v>
      </c>
      <c r="B82" s="135" t="s">
        <v>2022</v>
      </c>
      <c r="C82" s="15" t="s">
        <v>53</v>
      </c>
      <c r="D82" s="15" t="s">
        <v>2113</v>
      </c>
      <c r="E82" s="15"/>
      <c r="F82" s="15" t="s">
        <v>2024</v>
      </c>
      <c r="G82" s="15" t="s">
        <v>2021</v>
      </c>
      <c r="H82" s="15" t="s">
        <v>2114</v>
      </c>
      <c r="I82" s="15" t="s">
        <v>2115</v>
      </c>
      <c r="J82" s="15" t="s">
        <v>48</v>
      </c>
      <c r="K82" s="84">
        <v>12</v>
      </c>
      <c r="L82" s="21">
        <v>4981</v>
      </c>
      <c r="M82" s="21">
        <v>0</v>
      </c>
      <c r="N82" s="21">
        <f t="shared" si="6"/>
        <v>4981</v>
      </c>
      <c r="O82" s="21">
        <f t="shared" si="7"/>
        <v>4981</v>
      </c>
      <c r="P82" s="21">
        <v>0</v>
      </c>
      <c r="Q82" s="21">
        <f t="shared" si="8"/>
        <v>4981</v>
      </c>
      <c r="R82" s="84" t="s">
        <v>601</v>
      </c>
      <c r="T82" s="53"/>
    </row>
    <row r="83" spans="1:20" ht="12.75" customHeight="1">
      <c r="A83" s="84">
        <v>34</v>
      </c>
      <c r="B83" s="135" t="s">
        <v>2022</v>
      </c>
      <c r="C83" s="15" t="s">
        <v>53</v>
      </c>
      <c r="D83" s="15" t="s">
        <v>2032</v>
      </c>
      <c r="E83" s="15"/>
      <c r="F83" s="15" t="s">
        <v>2024</v>
      </c>
      <c r="G83" s="15" t="s">
        <v>2021</v>
      </c>
      <c r="H83" s="15" t="s">
        <v>2116</v>
      </c>
      <c r="I83" s="15" t="s">
        <v>2117</v>
      </c>
      <c r="J83" s="15" t="s">
        <v>48</v>
      </c>
      <c r="K83" s="84">
        <v>4</v>
      </c>
      <c r="L83" s="21">
        <v>2192</v>
      </c>
      <c r="M83" s="21">
        <v>0</v>
      </c>
      <c r="N83" s="21">
        <f t="shared" si="6"/>
        <v>2192</v>
      </c>
      <c r="O83" s="21">
        <f t="shared" si="7"/>
        <v>2192</v>
      </c>
      <c r="P83" s="21">
        <v>0</v>
      </c>
      <c r="Q83" s="21">
        <f t="shared" si="8"/>
        <v>2192</v>
      </c>
      <c r="R83" s="84" t="s">
        <v>601</v>
      </c>
      <c r="T83" s="53"/>
    </row>
    <row r="84" spans="1:20" ht="12.75" customHeight="1">
      <c r="A84" s="84">
        <v>35</v>
      </c>
      <c r="B84" s="135" t="s">
        <v>2022</v>
      </c>
      <c r="C84" s="15" t="s">
        <v>53</v>
      </c>
      <c r="D84" s="15" t="s">
        <v>2118</v>
      </c>
      <c r="E84" s="15"/>
      <c r="F84" s="15" t="s">
        <v>2024</v>
      </c>
      <c r="G84" s="15" t="s">
        <v>2021</v>
      </c>
      <c r="H84" s="15" t="s">
        <v>2119</v>
      </c>
      <c r="I84" s="15" t="s">
        <v>2120</v>
      </c>
      <c r="J84" s="15" t="s">
        <v>48</v>
      </c>
      <c r="K84" s="84">
        <v>5</v>
      </c>
      <c r="L84" s="21">
        <v>2580</v>
      </c>
      <c r="M84" s="21">
        <v>0</v>
      </c>
      <c r="N84" s="21">
        <f t="shared" si="6"/>
        <v>2580</v>
      </c>
      <c r="O84" s="21">
        <f t="shared" si="7"/>
        <v>2580</v>
      </c>
      <c r="P84" s="21">
        <v>0</v>
      </c>
      <c r="Q84" s="21">
        <f t="shared" si="8"/>
        <v>2580</v>
      </c>
      <c r="R84" s="84" t="s">
        <v>601</v>
      </c>
      <c r="T84" s="53"/>
    </row>
    <row r="85" spans="1:20" ht="12.75" customHeight="1">
      <c r="A85" s="84">
        <v>36</v>
      </c>
      <c r="B85" s="135" t="s">
        <v>2022</v>
      </c>
      <c r="C85" s="15" t="s">
        <v>53</v>
      </c>
      <c r="D85" s="15" t="s">
        <v>2121</v>
      </c>
      <c r="E85" s="15"/>
      <c r="F85" s="15" t="s">
        <v>2024</v>
      </c>
      <c r="G85" s="15" t="s">
        <v>2021</v>
      </c>
      <c r="H85" s="15" t="s">
        <v>2122</v>
      </c>
      <c r="I85" s="15">
        <v>30684144</v>
      </c>
      <c r="J85" s="15" t="s">
        <v>48</v>
      </c>
      <c r="K85" s="84">
        <v>5</v>
      </c>
      <c r="L85" s="21">
        <v>2252</v>
      </c>
      <c r="M85" s="21">
        <v>0</v>
      </c>
      <c r="N85" s="21">
        <f t="shared" si="6"/>
        <v>2252</v>
      </c>
      <c r="O85" s="21">
        <f t="shared" si="7"/>
        <v>2252</v>
      </c>
      <c r="P85" s="21">
        <v>0</v>
      </c>
      <c r="Q85" s="21">
        <f t="shared" si="8"/>
        <v>2252</v>
      </c>
      <c r="R85" s="84" t="s">
        <v>601</v>
      </c>
      <c r="T85" s="53"/>
    </row>
    <row r="86" spans="1:20" ht="12.75" customHeight="1">
      <c r="A86" s="84">
        <v>37</v>
      </c>
      <c r="B86" s="135" t="s">
        <v>2022</v>
      </c>
      <c r="C86" s="15" t="s">
        <v>53</v>
      </c>
      <c r="D86" s="15" t="s">
        <v>2123</v>
      </c>
      <c r="E86" s="15"/>
      <c r="F86" s="15" t="s">
        <v>2024</v>
      </c>
      <c r="G86" s="15" t="s">
        <v>2021</v>
      </c>
      <c r="H86" s="15" t="s">
        <v>2124</v>
      </c>
      <c r="I86" s="15" t="s">
        <v>2125</v>
      </c>
      <c r="J86" s="15" t="s">
        <v>48</v>
      </c>
      <c r="K86" s="159">
        <v>4</v>
      </c>
      <c r="L86" s="21">
        <v>2103</v>
      </c>
      <c r="M86" s="21">
        <v>0</v>
      </c>
      <c r="N86" s="21">
        <f t="shared" si="6"/>
        <v>2103</v>
      </c>
      <c r="O86" s="21">
        <f t="shared" si="7"/>
        <v>2103</v>
      </c>
      <c r="P86" s="21">
        <v>0</v>
      </c>
      <c r="Q86" s="21">
        <f t="shared" si="8"/>
        <v>2103</v>
      </c>
      <c r="R86" s="84" t="s">
        <v>601</v>
      </c>
      <c r="T86" s="53"/>
    </row>
    <row r="87" spans="1:20" ht="12.75" customHeight="1">
      <c r="A87" s="84">
        <v>38</v>
      </c>
      <c r="B87" s="135" t="s">
        <v>2022</v>
      </c>
      <c r="C87" s="15" t="s">
        <v>53</v>
      </c>
      <c r="D87" s="15" t="s">
        <v>2123</v>
      </c>
      <c r="E87" s="15"/>
      <c r="F87" s="15" t="s">
        <v>2024</v>
      </c>
      <c r="G87" s="15" t="s">
        <v>2021</v>
      </c>
      <c r="H87" s="15" t="s">
        <v>2126</v>
      </c>
      <c r="I87" s="15" t="s">
        <v>2127</v>
      </c>
      <c r="J87" s="15" t="s">
        <v>48</v>
      </c>
      <c r="K87" s="139">
        <v>4</v>
      </c>
      <c r="L87" s="21">
        <v>231</v>
      </c>
      <c r="M87" s="21">
        <v>0</v>
      </c>
      <c r="N87" s="21">
        <f t="shared" si="6"/>
        <v>231</v>
      </c>
      <c r="O87" s="21">
        <f t="shared" si="7"/>
        <v>231</v>
      </c>
      <c r="P87" s="21">
        <v>0</v>
      </c>
      <c r="Q87" s="21">
        <f t="shared" si="8"/>
        <v>231</v>
      </c>
      <c r="R87" s="84" t="s">
        <v>601</v>
      </c>
      <c r="T87" s="53"/>
    </row>
    <row r="88" spans="1:20" ht="12.75" customHeight="1">
      <c r="A88" s="84">
        <v>39</v>
      </c>
      <c r="B88" s="135" t="s">
        <v>2022</v>
      </c>
      <c r="C88" s="15" t="s">
        <v>53</v>
      </c>
      <c r="D88" s="15" t="s">
        <v>2128</v>
      </c>
      <c r="E88" s="15"/>
      <c r="F88" s="15" t="s">
        <v>2024</v>
      </c>
      <c r="G88" s="15" t="s">
        <v>2021</v>
      </c>
      <c r="H88" s="15" t="s">
        <v>2129</v>
      </c>
      <c r="I88" s="15" t="s">
        <v>2130</v>
      </c>
      <c r="J88" s="15" t="s">
        <v>48</v>
      </c>
      <c r="K88" s="84">
        <v>4</v>
      </c>
      <c r="L88" s="21">
        <v>1980</v>
      </c>
      <c r="M88" s="21">
        <v>0</v>
      </c>
      <c r="N88" s="21">
        <f t="shared" si="6"/>
        <v>1980</v>
      </c>
      <c r="O88" s="21">
        <f t="shared" si="7"/>
        <v>1980</v>
      </c>
      <c r="P88" s="21">
        <v>0</v>
      </c>
      <c r="Q88" s="21">
        <f t="shared" si="8"/>
        <v>1980</v>
      </c>
      <c r="R88" s="84" t="s">
        <v>601</v>
      </c>
      <c r="T88" s="53"/>
    </row>
    <row r="89" spans="1:20" ht="12.75" customHeight="1">
      <c r="A89" s="84">
        <v>40</v>
      </c>
      <c r="B89" s="135" t="s">
        <v>2022</v>
      </c>
      <c r="C89" s="15" t="s">
        <v>53</v>
      </c>
      <c r="D89" s="15" t="s">
        <v>2131</v>
      </c>
      <c r="E89" s="15"/>
      <c r="F89" s="15" t="s">
        <v>2024</v>
      </c>
      <c r="G89" s="15" t="s">
        <v>2021</v>
      </c>
      <c r="H89" s="15" t="s">
        <v>2132</v>
      </c>
      <c r="I89" s="15" t="s">
        <v>2133</v>
      </c>
      <c r="J89" s="15" t="s">
        <v>48</v>
      </c>
      <c r="K89" s="84">
        <v>12</v>
      </c>
      <c r="L89" s="21">
        <v>3102</v>
      </c>
      <c r="M89" s="21">
        <v>0</v>
      </c>
      <c r="N89" s="21">
        <f t="shared" si="6"/>
        <v>3102</v>
      </c>
      <c r="O89" s="21">
        <f t="shared" si="7"/>
        <v>3102</v>
      </c>
      <c r="P89" s="21">
        <v>0</v>
      </c>
      <c r="Q89" s="21">
        <f t="shared" si="8"/>
        <v>3102</v>
      </c>
      <c r="R89" s="84" t="s">
        <v>601</v>
      </c>
      <c r="T89" s="53"/>
    </row>
    <row r="90" spans="1:20" ht="12.75" customHeight="1">
      <c r="A90" s="84">
        <v>41</v>
      </c>
      <c r="B90" s="135" t="s">
        <v>2022</v>
      </c>
      <c r="C90" s="15" t="s">
        <v>53</v>
      </c>
      <c r="D90" s="15" t="s">
        <v>2134</v>
      </c>
      <c r="E90" s="15"/>
      <c r="F90" s="15" t="s">
        <v>2024</v>
      </c>
      <c r="G90" s="15" t="s">
        <v>2021</v>
      </c>
      <c r="H90" s="15" t="s">
        <v>2135</v>
      </c>
      <c r="I90" s="15" t="s">
        <v>2136</v>
      </c>
      <c r="J90" s="15" t="s">
        <v>48</v>
      </c>
      <c r="K90" s="84">
        <v>4</v>
      </c>
      <c r="L90" s="21">
        <v>1849</v>
      </c>
      <c r="M90" s="21">
        <v>0</v>
      </c>
      <c r="N90" s="21">
        <f t="shared" si="6"/>
        <v>1849</v>
      </c>
      <c r="O90" s="21">
        <f t="shared" si="7"/>
        <v>1849</v>
      </c>
      <c r="P90" s="21">
        <v>0</v>
      </c>
      <c r="Q90" s="21">
        <f t="shared" si="8"/>
        <v>1849</v>
      </c>
      <c r="R90" s="84" t="s">
        <v>601</v>
      </c>
      <c r="T90" s="53"/>
    </row>
    <row r="91" spans="1:20" ht="12.75" customHeight="1">
      <c r="A91" s="84">
        <v>42</v>
      </c>
      <c r="B91" s="135" t="s">
        <v>2022</v>
      </c>
      <c r="C91" s="15" t="s">
        <v>53</v>
      </c>
      <c r="D91" s="15" t="s">
        <v>2137</v>
      </c>
      <c r="E91" s="15"/>
      <c r="F91" s="15" t="s">
        <v>2024</v>
      </c>
      <c r="G91" s="15" t="s">
        <v>2021</v>
      </c>
      <c r="H91" s="15" t="s">
        <v>2138</v>
      </c>
      <c r="I91" s="15" t="s">
        <v>2139</v>
      </c>
      <c r="J91" s="15" t="s">
        <v>48</v>
      </c>
      <c r="K91" s="84">
        <v>4</v>
      </c>
      <c r="L91" s="21">
        <v>1975</v>
      </c>
      <c r="M91" s="21">
        <v>0</v>
      </c>
      <c r="N91" s="21">
        <f t="shared" si="6"/>
        <v>1975</v>
      </c>
      <c r="O91" s="21">
        <f t="shared" si="7"/>
        <v>1975</v>
      </c>
      <c r="P91" s="21">
        <v>0</v>
      </c>
      <c r="Q91" s="21">
        <f t="shared" si="8"/>
        <v>1975</v>
      </c>
      <c r="R91" s="84" t="s">
        <v>601</v>
      </c>
      <c r="T91" s="53"/>
    </row>
    <row r="92" spans="1:20" ht="12.75" customHeight="1">
      <c r="A92" s="84">
        <v>43</v>
      </c>
      <c r="B92" s="135" t="s">
        <v>2022</v>
      </c>
      <c r="C92" s="15" t="s">
        <v>53</v>
      </c>
      <c r="D92" s="15" t="s">
        <v>2140</v>
      </c>
      <c r="E92" s="15"/>
      <c r="F92" s="15" t="s">
        <v>2024</v>
      </c>
      <c r="G92" s="15" t="s">
        <v>2021</v>
      </c>
      <c r="H92" s="15" t="s">
        <v>2141</v>
      </c>
      <c r="I92" s="15" t="s">
        <v>2142</v>
      </c>
      <c r="J92" s="15" t="s">
        <v>48</v>
      </c>
      <c r="K92" s="84">
        <v>4</v>
      </c>
      <c r="L92" s="21">
        <v>2366</v>
      </c>
      <c r="M92" s="21">
        <v>0</v>
      </c>
      <c r="N92" s="21">
        <f t="shared" si="6"/>
        <v>2366</v>
      </c>
      <c r="O92" s="21">
        <f t="shared" si="7"/>
        <v>2366</v>
      </c>
      <c r="P92" s="21">
        <v>0</v>
      </c>
      <c r="Q92" s="21">
        <f t="shared" si="8"/>
        <v>2366</v>
      </c>
      <c r="R92" s="84" t="s">
        <v>601</v>
      </c>
      <c r="T92" s="53"/>
    </row>
    <row r="93" spans="1:20" ht="12.75" customHeight="1">
      <c r="A93" s="84">
        <v>44</v>
      </c>
      <c r="B93" s="135" t="s">
        <v>2022</v>
      </c>
      <c r="C93" s="15" t="s">
        <v>53</v>
      </c>
      <c r="D93" s="15" t="s">
        <v>2134</v>
      </c>
      <c r="E93" s="15"/>
      <c r="F93" s="15" t="s">
        <v>2024</v>
      </c>
      <c r="G93" s="15" t="s">
        <v>2021</v>
      </c>
      <c r="H93" s="15" t="s">
        <v>2143</v>
      </c>
      <c r="I93" s="15" t="s">
        <v>2144</v>
      </c>
      <c r="J93" s="15" t="s">
        <v>48</v>
      </c>
      <c r="K93" s="84">
        <v>4</v>
      </c>
      <c r="L93" s="21">
        <v>2418</v>
      </c>
      <c r="M93" s="21">
        <v>0</v>
      </c>
      <c r="N93" s="21">
        <f t="shared" si="6"/>
        <v>2418</v>
      </c>
      <c r="O93" s="21">
        <f t="shared" si="7"/>
        <v>2418</v>
      </c>
      <c r="P93" s="21">
        <v>0</v>
      </c>
      <c r="Q93" s="21">
        <f t="shared" si="8"/>
        <v>2418</v>
      </c>
      <c r="R93" s="84" t="s">
        <v>601</v>
      </c>
      <c r="T93" s="53"/>
    </row>
    <row r="94" spans="1:20" ht="12.75" customHeight="1">
      <c r="A94" s="84">
        <v>45</v>
      </c>
      <c r="B94" s="135" t="s">
        <v>2022</v>
      </c>
      <c r="C94" s="15" t="s">
        <v>53</v>
      </c>
      <c r="D94" s="15" t="s">
        <v>2145</v>
      </c>
      <c r="E94" s="15"/>
      <c r="F94" s="15" t="s">
        <v>2024</v>
      </c>
      <c r="G94" s="15" t="s">
        <v>2021</v>
      </c>
      <c r="H94" s="15" t="s">
        <v>2146</v>
      </c>
      <c r="I94" s="15" t="s">
        <v>2147</v>
      </c>
      <c r="J94" s="15" t="s">
        <v>48</v>
      </c>
      <c r="K94" s="84">
        <v>4</v>
      </c>
      <c r="L94" s="21">
        <v>2222</v>
      </c>
      <c r="M94" s="21">
        <v>0</v>
      </c>
      <c r="N94" s="21">
        <f t="shared" si="6"/>
        <v>2222</v>
      </c>
      <c r="O94" s="21">
        <f t="shared" si="7"/>
        <v>2222</v>
      </c>
      <c r="P94" s="21">
        <v>0</v>
      </c>
      <c r="Q94" s="21">
        <f t="shared" si="8"/>
        <v>2222</v>
      </c>
      <c r="R94" s="84" t="s">
        <v>601</v>
      </c>
      <c r="T94" s="53"/>
    </row>
    <row r="95" spans="1:20" ht="12.75" customHeight="1">
      <c r="A95" s="84">
        <v>46</v>
      </c>
      <c r="B95" s="135" t="s">
        <v>2022</v>
      </c>
      <c r="C95" s="15" t="s">
        <v>53</v>
      </c>
      <c r="D95" s="15" t="s">
        <v>1512</v>
      </c>
      <c r="E95" s="15"/>
      <c r="F95" s="15" t="s">
        <v>2024</v>
      </c>
      <c r="G95" s="15" t="s">
        <v>2021</v>
      </c>
      <c r="H95" s="15" t="s">
        <v>2148</v>
      </c>
      <c r="I95" s="15" t="s">
        <v>2149</v>
      </c>
      <c r="J95" s="15" t="s">
        <v>48</v>
      </c>
      <c r="K95" s="84">
        <v>4</v>
      </c>
      <c r="L95" s="21">
        <v>3902</v>
      </c>
      <c r="M95" s="21">
        <v>0</v>
      </c>
      <c r="N95" s="21">
        <f t="shared" si="6"/>
        <v>3902</v>
      </c>
      <c r="O95" s="21">
        <f t="shared" si="7"/>
        <v>3902</v>
      </c>
      <c r="P95" s="21">
        <v>0</v>
      </c>
      <c r="Q95" s="21">
        <f t="shared" si="8"/>
        <v>3902</v>
      </c>
      <c r="R95" s="84" t="s">
        <v>601</v>
      </c>
      <c r="T95" s="53"/>
    </row>
    <row r="96" spans="1:20" ht="12.75" customHeight="1">
      <c r="A96" s="84">
        <v>47</v>
      </c>
      <c r="B96" s="135" t="s">
        <v>2022</v>
      </c>
      <c r="C96" s="15" t="s">
        <v>53</v>
      </c>
      <c r="D96" s="15" t="s">
        <v>2150</v>
      </c>
      <c r="E96" s="15"/>
      <c r="F96" s="15" t="s">
        <v>2024</v>
      </c>
      <c r="G96" s="15" t="s">
        <v>2021</v>
      </c>
      <c r="H96" s="15" t="s">
        <v>2151</v>
      </c>
      <c r="I96" s="15" t="s">
        <v>2152</v>
      </c>
      <c r="J96" s="15" t="s">
        <v>48</v>
      </c>
      <c r="K96" s="159">
        <v>4</v>
      </c>
      <c r="L96" s="21">
        <v>1977</v>
      </c>
      <c r="M96" s="21">
        <v>0</v>
      </c>
      <c r="N96" s="21">
        <f t="shared" si="6"/>
        <v>1977</v>
      </c>
      <c r="O96" s="21">
        <f t="shared" si="7"/>
        <v>1977</v>
      </c>
      <c r="P96" s="21">
        <v>0</v>
      </c>
      <c r="Q96" s="21">
        <f t="shared" si="8"/>
        <v>1977</v>
      </c>
      <c r="R96" s="84" t="s">
        <v>601</v>
      </c>
      <c r="T96" s="53"/>
    </row>
    <row r="97" spans="1:20" ht="12.75" customHeight="1">
      <c r="A97" s="84">
        <v>48</v>
      </c>
      <c r="B97" s="135" t="s">
        <v>2022</v>
      </c>
      <c r="C97" s="15" t="s">
        <v>53</v>
      </c>
      <c r="D97" s="15" t="s">
        <v>2153</v>
      </c>
      <c r="E97" s="15"/>
      <c r="F97" s="15" t="s">
        <v>2024</v>
      </c>
      <c r="G97" s="15" t="s">
        <v>2021</v>
      </c>
      <c r="H97" s="15" t="s">
        <v>2154</v>
      </c>
      <c r="I97" s="15" t="s">
        <v>2155</v>
      </c>
      <c r="J97" s="15" t="s">
        <v>48</v>
      </c>
      <c r="K97" s="139">
        <v>4</v>
      </c>
      <c r="L97" s="21">
        <v>2734</v>
      </c>
      <c r="M97" s="21">
        <v>0</v>
      </c>
      <c r="N97" s="21">
        <f t="shared" si="6"/>
        <v>2734</v>
      </c>
      <c r="O97" s="21">
        <f t="shared" si="7"/>
        <v>2734</v>
      </c>
      <c r="P97" s="21">
        <v>0</v>
      </c>
      <c r="Q97" s="21">
        <f t="shared" si="8"/>
        <v>2734</v>
      </c>
      <c r="R97" s="84" t="s">
        <v>601</v>
      </c>
      <c r="T97" s="53"/>
    </row>
    <row r="98" spans="1:20" ht="12.75" customHeight="1">
      <c r="A98" s="84">
        <v>49</v>
      </c>
      <c r="B98" s="135" t="s">
        <v>2022</v>
      </c>
      <c r="C98" s="15" t="s">
        <v>53</v>
      </c>
      <c r="D98" s="15" t="s">
        <v>2156</v>
      </c>
      <c r="E98" s="15"/>
      <c r="F98" s="15" t="s">
        <v>2024</v>
      </c>
      <c r="G98" s="15" t="s">
        <v>2021</v>
      </c>
      <c r="H98" s="15" t="s">
        <v>2157</v>
      </c>
      <c r="I98" s="15" t="s">
        <v>2158</v>
      </c>
      <c r="J98" s="15" t="s">
        <v>48</v>
      </c>
      <c r="K98" s="84">
        <v>4</v>
      </c>
      <c r="L98" s="21">
        <v>2675</v>
      </c>
      <c r="M98" s="21">
        <v>0</v>
      </c>
      <c r="N98" s="21">
        <f t="shared" si="6"/>
        <v>2675</v>
      </c>
      <c r="O98" s="21">
        <f t="shared" si="7"/>
        <v>2675</v>
      </c>
      <c r="P98" s="21">
        <v>0</v>
      </c>
      <c r="Q98" s="21">
        <f t="shared" si="8"/>
        <v>2675</v>
      </c>
      <c r="R98" s="84" t="s">
        <v>601</v>
      </c>
      <c r="T98" s="53"/>
    </row>
    <row r="99" spans="1:20" ht="12.75" customHeight="1">
      <c r="A99" s="84">
        <v>50</v>
      </c>
      <c r="B99" s="135" t="s">
        <v>2022</v>
      </c>
      <c r="C99" s="15" t="s">
        <v>53</v>
      </c>
      <c r="D99" s="15" t="s">
        <v>2159</v>
      </c>
      <c r="E99" s="15"/>
      <c r="F99" s="15" t="s">
        <v>2024</v>
      </c>
      <c r="G99" s="15" t="s">
        <v>2021</v>
      </c>
      <c r="H99" s="15" t="s">
        <v>2160</v>
      </c>
      <c r="I99" s="15" t="s">
        <v>2161</v>
      </c>
      <c r="J99" s="15" t="s">
        <v>48</v>
      </c>
      <c r="K99" s="84">
        <v>12</v>
      </c>
      <c r="L99" s="21">
        <v>2046</v>
      </c>
      <c r="M99" s="21">
        <v>0</v>
      </c>
      <c r="N99" s="21">
        <f t="shared" si="6"/>
        <v>2046</v>
      </c>
      <c r="O99" s="21">
        <f t="shared" si="7"/>
        <v>2046</v>
      </c>
      <c r="P99" s="21">
        <v>0</v>
      </c>
      <c r="Q99" s="21">
        <f t="shared" si="8"/>
        <v>2046</v>
      </c>
      <c r="R99" s="84" t="s">
        <v>601</v>
      </c>
      <c r="T99" s="53"/>
    </row>
    <row r="100" spans="1:20" ht="12.75" customHeight="1">
      <c r="A100" s="84">
        <v>51</v>
      </c>
      <c r="B100" s="135" t="s">
        <v>2022</v>
      </c>
      <c r="C100" s="15" t="s">
        <v>53</v>
      </c>
      <c r="D100" s="15" t="s">
        <v>2162</v>
      </c>
      <c r="E100" s="15"/>
      <c r="F100" s="15" t="s">
        <v>2024</v>
      </c>
      <c r="G100" s="15" t="s">
        <v>2021</v>
      </c>
      <c r="H100" s="15" t="s">
        <v>2163</v>
      </c>
      <c r="I100" s="15" t="s">
        <v>2164</v>
      </c>
      <c r="J100" s="15" t="s">
        <v>48</v>
      </c>
      <c r="K100" s="84">
        <v>4</v>
      </c>
      <c r="L100" s="21">
        <v>869</v>
      </c>
      <c r="M100" s="21">
        <v>0</v>
      </c>
      <c r="N100" s="21">
        <f t="shared" si="6"/>
        <v>869</v>
      </c>
      <c r="O100" s="21">
        <f t="shared" si="7"/>
        <v>869</v>
      </c>
      <c r="P100" s="21">
        <v>0</v>
      </c>
      <c r="Q100" s="21">
        <f t="shared" si="8"/>
        <v>869</v>
      </c>
      <c r="R100" s="84" t="s">
        <v>601</v>
      </c>
      <c r="T100" s="53"/>
    </row>
    <row r="101" spans="1:20" ht="12.75" customHeight="1">
      <c r="A101" s="84">
        <v>52</v>
      </c>
      <c r="B101" s="135" t="s">
        <v>2022</v>
      </c>
      <c r="C101" s="15" t="s">
        <v>53</v>
      </c>
      <c r="D101" s="15" t="s">
        <v>2165</v>
      </c>
      <c r="E101" s="15"/>
      <c r="F101" s="15" t="s">
        <v>2024</v>
      </c>
      <c r="G101" s="15" t="s">
        <v>2021</v>
      </c>
      <c r="H101" s="15" t="s">
        <v>2166</v>
      </c>
      <c r="I101" s="15" t="s">
        <v>2167</v>
      </c>
      <c r="J101" s="15" t="s">
        <v>48</v>
      </c>
      <c r="K101" s="84">
        <v>4</v>
      </c>
      <c r="L101" s="21">
        <v>11747</v>
      </c>
      <c r="M101" s="21">
        <v>0</v>
      </c>
      <c r="N101" s="21">
        <f t="shared" si="6"/>
        <v>11747</v>
      </c>
      <c r="O101" s="21">
        <f t="shared" si="7"/>
        <v>11747</v>
      </c>
      <c r="P101" s="21">
        <v>0</v>
      </c>
      <c r="Q101" s="21">
        <f t="shared" si="8"/>
        <v>11747</v>
      </c>
      <c r="R101" s="84" t="s">
        <v>601</v>
      </c>
      <c r="T101" s="53"/>
    </row>
    <row r="102" spans="1:20" ht="12.75" customHeight="1">
      <c r="A102" s="84">
        <v>53</v>
      </c>
      <c r="B102" s="135" t="s">
        <v>2022</v>
      </c>
      <c r="C102" s="15" t="s">
        <v>53</v>
      </c>
      <c r="D102" s="15" t="s">
        <v>2165</v>
      </c>
      <c r="E102" s="15"/>
      <c r="F102" s="15" t="s">
        <v>2024</v>
      </c>
      <c r="G102" s="15" t="s">
        <v>2021</v>
      </c>
      <c r="H102" s="15" t="s">
        <v>2168</v>
      </c>
      <c r="I102" s="15" t="s">
        <v>2169</v>
      </c>
      <c r="J102" s="15" t="s">
        <v>48</v>
      </c>
      <c r="K102" s="84">
        <v>4</v>
      </c>
      <c r="L102" s="21">
        <v>829</v>
      </c>
      <c r="M102" s="21">
        <v>0</v>
      </c>
      <c r="N102" s="21">
        <f t="shared" si="6"/>
        <v>829</v>
      </c>
      <c r="O102" s="21">
        <f t="shared" si="7"/>
        <v>829</v>
      </c>
      <c r="P102" s="21">
        <v>0</v>
      </c>
      <c r="Q102" s="21">
        <f t="shared" si="8"/>
        <v>829</v>
      </c>
      <c r="R102" s="84" t="s">
        <v>601</v>
      </c>
      <c r="T102" s="53"/>
    </row>
    <row r="103" spans="1:20" ht="12.75" customHeight="1">
      <c r="A103" s="84">
        <v>54</v>
      </c>
      <c r="B103" s="135" t="s">
        <v>2022</v>
      </c>
      <c r="C103" s="15" t="s">
        <v>53</v>
      </c>
      <c r="D103" s="15" t="s">
        <v>2170</v>
      </c>
      <c r="E103" s="15"/>
      <c r="F103" s="15" t="s">
        <v>2024</v>
      </c>
      <c r="G103" s="15" t="s">
        <v>2021</v>
      </c>
      <c r="H103" s="15" t="s">
        <v>2171</v>
      </c>
      <c r="I103" s="15" t="s">
        <v>2172</v>
      </c>
      <c r="J103" s="15" t="s">
        <v>48</v>
      </c>
      <c r="K103" s="159">
        <v>12</v>
      </c>
      <c r="L103" s="21">
        <v>2346</v>
      </c>
      <c r="M103" s="21">
        <v>0</v>
      </c>
      <c r="N103" s="21">
        <f t="shared" si="6"/>
        <v>2346</v>
      </c>
      <c r="O103" s="21">
        <f t="shared" si="7"/>
        <v>2346</v>
      </c>
      <c r="P103" s="21">
        <v>0</v>
      </c>
      <c r="Q103" s="21">
        <f t="shared" si="8"/>
        <v>2346</v>
      </c>
      <c r="R103" s="84" t="s">
        <v>601</v>
      </c>
      <c r="T103" s="53"/>
    </row>
    <row r="104" spans="1:20" ht="12.75" customHeight="1">
      <c r="A104" s="84">
        <v>55</v>
      </c>
      <c r="B104" s="135" t="s">
        <v>2022</v>
      </c>
      <c r="C104" s="15" t="s">
        <v>53</v>
      </c>
      <c r="D104" s="15" t="s">
        <v>2137</v>
      </c>
      <c r="E104" s="15"/>
      <c r="F104" s="15" t="s">
        <v>2024</v>
      </c>
      <c r="G104" s="15" t="s">
        <v>2021</v>
      </c>
      <c r="H104" s="15" t="s">
        <v>2173</v>
      </c>
      <c r="I104" s="15" t="s">
        <v>2174</v>
      </c>
      <c r="J104" s="15" t="s">
        <v>48</v>
      </c>
      <c r="K104" s="139">
        <v>4</v>
      </c>
      <c r="L104" s="21">
        <v>1249</v>
      </c>
      <c r="M104" s="21">
        <v>0</v>
      </c>
      <c r="N104" s="21">
        <f t="shared" si="6"/>
        <v>1249</v>
      </c>
      <c r="O104" s="21">
        <f t="shared" si="7"/>
        <v>1249</v>
      </c>
      <c r="P104" s="21">
        <v>0</v>
      </c>
      <c r="Q104" s="21">
        <f t="shared" si="8"/>
        <v>1249</v>
      </c>
      <c r="R104" s="84" t="s">
        <v>601</v>
      </c>
      <c r="T104" s="53"/>
    </row>
    <row r="105" spans="1:20" ht="12.75" customHeight="1">
      <c r="A105" s="84">
        <v>56</v>
      </c>
      <c r="B105" s="135" t="s">
        <v>2022</v>
      </c>
      <c r="C105" s="15" t="s">
        <v>53</v>
      </c>
      <c r="D105" s="15" t="s">
        <v>2175</v>
      </c>
      <c r="E105" s="15"/>
      <c r="F105" s="15" t="s">
        <v>2024</v>
      </c>
      <c r="G105" s="15" t="s">
        <v>2021</v>
      </c>
      <c r="H105" s="15" t="s">
        <v>2176</v>
      </c>
      <c r="I105" s="15" t="s">
        <v>2177</v>
      </c>
      <c r="J105" s="15" t="s">
        <v>48</v>
      </c>
      <c r="K105" s="84">
        <v>4</v>
      </c>
      <c r="L105" s="21">
        <v>689</v>
      </c>
      <c r="M105" s="21">
        <v>0</v>
      </c>
      <c r="N105" s="21">
        <f t="shared" si="6"/>
        <v>689</v>
      </c>
      <c r="O105" s="21">
        <f t="shared" si="7"/>
        <v>689</v>
      </c>
      <c r="P105" s="21">
        <v>0</v>
      </c>
      <c r="Q105" s="21">
        <f t="shared" si="8"/>
        <v>689</v>
      </c>
      <c r="R105" s="84" t="s">
        <v>601</v>
      </c>
      <c r="T105" s="53"/>
    </row>
    <row r="106" spans="1:20" ht="12.75" customHeight="1">
      <c r="A106" s="84">
        <v>57</v>
      </c>
      <c r="B106" s="135" t="s">
        <v>2022</v>
      </c>
      <c r="C106" s="15" t="s">
        <v>53</v>
      </c>
      <c r="D106" s="15" t="s">
        <v>2178</v>
      </c>
      <c r="E106" s="15"/>
      <c r="F106" s="15" t="s">
        <v>2024</v>
      </c>
      <c r="G106" s="15" t="s">
        <v>2021</v>
      </c>
      <c r="H106" s="15" t="s">
        <v>2179</v>
      </c>
      <c r="I106" s="15" t="s">
        <v>2180</v>
      </c>
      <c r="J106" s="15" t="s">
        <v>48</v>
      </c>
      <c r="K106" s="84">
        <v>4</v>
      </c>
      <c r="L106" s="21">
        <v>2615</v>
      </c>
      <c r="M106" s="21">
        <v>0</v>
      </c>
      <c r="N106" s="21">
        <f t="shared" si="6"/>
        <v>2615</v>
      </c>
      <c r="O106" s="21">
        <f t="shared" si="7"/>
        <v>2615</v>
      </c>
      <c r="P106" s="21">
        <v>0</v>
      </c>
      <c r="Q106" s="21">
        <f t="shared" si="8"/>
        <v>2615</v>
      </c>
      <c r="R106" s="84" t="s">
        <v>601</v>
      </c>
      <c r="T106" s="53"/>
    </row>
    <row r="107" spans="1:20" ht="12.75" customHeight="1">
      <c r="A107" s="84">
        <v>58</v>
      </c>
      <c r="B107" s="135" t="s">
        <v>2022</v>
      </c>
      <c r="C107" s="15" t="s">
        <v>53</v>
      </c>
      <c r="D107" s="15" t="s">
        <v>2181</v>
      </c>
      <c r="E107" s="15"/>
      <c r="F107" s="15" t="s">
        <v>2024</v>
      </c>
      <c r="G107" s="15" t="s">
        <v>2021</v>
      </c>
      <c r="H107" s="15" t="s">
        <v>2182</v>
      </c>
      <c r="I107" s="15" t="s">
        <v>2183</v>
      </c>
      <c r="J107" s="15" t="s">
        <v>48</v>
      </c>
      <c r="K107" s="84">
        <v>4</v>
      </c>
      <c r="L107" s="21">
        <v>1884</v>
      </c>
      <c r="M107" s="21">
        <v>0</v>
      </c>
      <c r="N107" s="21">
        <f t="shared" si="6"/>
        <v>1884</v>
      </c>
      <c r="O107" s="21">
        <f t="shared" si="7"/>
        <v>1884</v>
      </c>
      <c r="P107" s="21">
        <v>0</v>
      </c>
      <c r="Q107" s="21">
        <f t="shared" si="8"/>
        <v>1884</v>
      </c>
      <c r="R107" s="84" t="s">
        <v>601</v>
      </c>
      <c r="T107" s="53"/>
    </row>
    <row r="108" spans="1:20" ht="12.75" customHeight="1">
      <c r="A108" s="84">
        <v>59</v>
      </c>
      <c r="B108" s="142" t="s">
        <v>2022</v>
      </c>
      <c r="C108" s="15" t="s">
        <v>53</v>
      </c>
      <c r="D108" s="15" t="s">
        <v>2184</v>
      </c>
      <c r="E108" s="15"/>
      <c r="F108" s="15" t="s">
        <v>2024</v>
      </c>
      <c r="G108" s="15" t="s">
        <v>2021</v>
      </c>
      <c r="H108" s="15" t="s">
        <v>2185</v>
      </c>
      <c r="I108" s="15" t="s">
        <v>2186</v>
      </c>
      <c r="J108" s="15" t="s">
        <v>48</v>
      </c>
      <c r="K108" s="84">
        <v>4</v>
      </c>
      <c r="L108" s="21">
        <v>345</v>
      </c>
      <c r="M108" s="21">
        <v>0</v>
      </c>
      <c r="N108" s="21">
        <f t="shared" si="6"/>
        <v>345</v>
      </c>
      <c r="O108" s="21">
        <f t="shared" si="7"/>
        <v>345</v>
      </c>
      <c r="P108" s="21">
        <v>0</v>
      </c>
      <c r="Q108" s="21">
        <f t="shared" si="8"/>
        <v>345</v>
      </c>
      <c r="R108" s="84" t="s">
        <v>601</v>
      </c>
      <c r="T108" s="53"/>
    </row>
    <row r="109" spans="1:20" ht="12.75" customHeight="1">
      <c r="A109" s="84">
        <v>60</v>
      </c>
      <c r="B109" s="135" t="s">
        <v>2022</v>
      </c>
      <c r="C109" s="15" t="s">
        <v>53</v>
      </c>
      <c r="D109" s="15" t="s">
        <v>2187</v>
      </c>
      <c r="E109" s="15"/>
      <c r="F109" s="15" t="s">
        <v>2024</v>
      </c>
      <c r="G109" s="15" t="s">
        <v>2021</v>
      </c>
      <c r="H109" s="15" t="s">
        <v>2188</v>
      </c>
      <c r="I109" s="15" t="s">
        <v>2189</v>
      </c>
      <c r="J109" s="15" t="s">
        <v>48</v>
      </c>
      <c r="K109" s="84">
        <v>4</v>
      </c>
      <c r="L109" s="21">
        <v>1219</v>
      </c>
      <c r="M109" s="21">
        <v>0</v>
      </c>
      <c r="N109" s="21">
        <f t="shared" si="6"/>
        <v>1219</v>
      </c>
      <c r="O109" s="21">
        <f t="shared" si="7"/>
        <v>1219</v>
      </c>
      <c r="P109" s="21">
        <v>0</v>
      </c>
      <c r="Q109" s="21">
        <f t="shared" si="8"/>
        <v>1219</v>
      </c>
      <c r="R109" s="84" t="s">
        <v>601</v>
      </c>
      <c r="T109" s="53"/>
    </row>
    <row r="110" spans="1:20" ht="12.75" customHeight="1">
      <c r="A110" s="84">
        <v>61</v>
      </c>
      <c r="B110" s="135" t="s">
        <v>2022</v>
      </c>
      <c r="C110" s="15" t="s">
        <v>53</v>
      </c>
      <c r="D110" s="15" t="s">
        <v>2190</v>
      </c>
      <c r="E110" s="15"/>
      <c r="F110" s="15" t="s">
        <v>2024</v>
      </c>
      <c r="G110" s="15" t="s">
        <v>2021</v>
      </c>
      <c r="H110" s="15" t="s">
        <v>2191</v>
      </c>
      <c r="I110" s="15" t="s">
        <v>2192</v>
      </c>
      <c r="J110" s="15" t="s">
        <v>48</v>
      </c>
      <c r="K110" s="84">
        <v>4</v>
      </c>
      <c r="L110" s="21">
        <v>1597</v>
      </c>
      <c r="M110" s="21">
        <v>0</v>
      </c>
      <c r="N110" s="21">
        <f t="shared" si="6"/>
        <v>1597</v>
      </c>
      <c r="O110" s="21">
        <f t="shared" si="7"/>
        <v>1597</v>
      </c>
      <c r="P110" s="21">
        <v>0</v>
      </c>
      <c r="Q110" s="21">
        <f t="shared" si="8"/>
        <v>1597</v>
      </c>
      <c r="R110" s="84" t="s">
        <v>601</v>
      </c>
      <c r="T110" s="53"/>
    </row>
    <row r="111" spans="1:20" ht="12.75" customHeight="1">
      <c r="A111" s="84">
        <v>62</v>
      </c>
      <c r="B111" s="135" t="s">
        <v>2022</v>
      </c>
      <c r="C111" s="15" t="s">
        <v>53</v>
      </c>
      <c r="D111" s="15" t="s">
        <v>2032</v>
      </c>
      <c r="E111" s="15"/>
      <c r="F111" s="15" t="s">
        <v>2024</v>
      </c>
      <c r="G111" s="15" t="s">
        <v>2021</v>
      </c>
      <c r="H111" s="15" t="s">
        <v>2193</v>
      </c>
      <c r="I111" s="15" t="s">
        <v>2194</v>
      </c>
      <c r="J111" s="15" t="s">
        <v>48</v>
      </c>
      <c r="K111" s="84">
        <v>4</v>
      </c>
      <c r="L111" s="21">
        <v>27</v>
      </c>
      <c r="M111" s="21">
        <v>0</v>
      </c>
      <c r="N111" s="21">
        <f t="shared" si="6"/>
        <v>27</v>
      </c>
      <c r="O111" s="21">
        <f t="shared" si="7"/>
        <v>27</v>
      </c>
      <c r="P111" s="21">
        <v>0</v>
      </c>
      <c r="Q111" s="21">
        <f t="shared" si="8"/>
        <v>27</v>
      </c>
      <c r="R111" s="84" t="s">
        <v>601</v>
      </c>
      <c r="T111" s="53"/>
    </row>
    <row r="112" spans="1:20" ht="12.75" customHeight="1">
      <c r="A112" s="84">
        <v>63</v>
      </c>
      <c r="B112" s="135" t="s">
        <v>2022</v>
      </c>
      <c r="C112" s="15" t="s">
        <v>53</v>
      </c>
      <c r="D112" s="15" t="s">
        <v>2195</v>
      </c>
      <c r="E112" s="15"/>
      <c r="F112" s="15" t="s">
        <v>2024</v>
      </c>
      <c r="G112" s="15" t="s">
        <v>2021</v>
      </c>
      <c r="H112" s="15" t="s">
        <v>2196</v>
      </c>
      <c r="I112" s="15" t="s">
        <v>2197</v>
      </c>
      <c r="J112" s="15" t="s">
        <v>48</v>
      </c>
      <c r="K112" s="84">
        <v>4</v>
      </c>
      <c r="L112" s="21">
        <v>2182</v>
      </c>
      <c r="M112" s="21">
        <v>0</v>
      </c>
      <c r="N112" s="21">
        <f t="shared" si="6"/>
        <v>2182</v>
      </c>
      <c r="O112" s="21">
        <f t="shared" si="7"/>
        <v>2182</v>
      </c>
      <c r="P112" s="21">
        <v>0</v>
      </c>
      <c r="Q112" s="21">
        <f t="shared" si="8"/>
        <v>2182</v>
      </c>
      <c r="R112" s="84" t="s">
        <v>601</v>
      </c>
      <c r="T112" s="53"/>
    </row>
    <row r="113" spans="1:20" ht="12.75" customHeight="1">
      <c r="A113" s="84">
        <v>64</v>
      </c>
      <c r="B113" s="135" t="s">
        <v>2022</v>
      </c>
      <c r="C113" s="15" t="s">
        <v>53</v>
      </c>
      <c r="D113" s="15" t="s">
        <v>2198</v>
      </c>
      <c r="E113" s="15"/>
      <c r="F113" s="15" t="s">
        <v>2024</v>
      </c>
      <c r="G113" s="15" t="s">
        <v>2021</v>
      </c>
      <c r="H113" s="15" t="s">
        <v>2199</v>
      </c>
      <c r="I113" s="15" t="s">
        <v>2200</v>
      </c>
      <c r="J113" s="15" t="s">
        <v>48</v>
      </c>
      <c r="K113" s="159">
        <v>12</v>
      </c>
      <c r="L113" s="21">
        <v>4278</v>
      </c>
      <c r="M113" s="21">
        <v>0</v>
      </c>
      <c r="N113" s="21">
        <f t="shared" si="6"/>
        <v>4278</v>
      </c>
      <c r="O113" s="21">
        <f t="shared" si="7"/>
        <v>4278</v>
      </c>
      <c r="P113" s="21">
        <v>0</v>
      </c>
      <c r="Q113" s="21">
        <f t="shared" si="8"/>
        <v>4278</v>
      </c>
      <c r="R113" s="84" t="s">
        <v>601</v>
      </c>
      <c r="T113" s="53"/>
    </row>
    <row r="114" spans="1:20" ht="12.75" customHeight="1">
      <c r="A114" s="84">
        <v>65</v>
      </c>
      <c r="B114" s="135" t="s">
        <v>2022</v>
      </c>
      <c r="C114" s="15" t="s">
        <v>53</v>
      </c>
      <c r="D114" s="15" t="s">
        <v>2137</v>
      </c>
      <c r="E114" s="15"/>
      <c r="F114" s="15" t="s">
        <v>2024</v>
      </c>
      <c r="G114" s="15" t="s">
        <v>2021</v>
      </c>
      <c r="H114" s="15" t="s">
        <v>2201</v>
      </c>
      <c r="I114" s="15" t="s">
        <v>2202</v>
      </c>
      <c r="J114" s="15" t="s">
        <v>48</v>
      </c>
      <c r="K114" s="139">
        <v>4</v>
      </c>
      <c r="L114" s="21">
        <v>1841</v>
      </c>
      <c r="M114" s="21">
        <v>0</v>
      </c>
      <c r="N114" s="21">
        <f t="shared" si="6"/>
        <v>1841</v>
      </c>
      <c r="O114" s="21">
        <f t="shared" si="7"/>
        <v>1841</v>
      </c>
      <c r="P114" s="21">
        <v>0</v>
      </c>
      <c r="Q114" s="21">
        <f t="shared" si="8"/>
        <v>1841</v>
      </c>
      <c r="R114" s="84" t="s">
        <v>601</v>
      </c>
      <c r="T114" s="53"/>
    </row>
    <row r="115" spans="1:20" ht="12.75" customHeight="1">
      <c r="A115" s="84">
        <v>66</v>
      </c>
      <c r="B115" s="135" t="s">
        <v>2022</v>
      </c>
      <c r="C115" s="15" t="s">
        <v>53</v>
      </c>
      <c r="D115" s="15" t="s">
        <v>2203</v>
      </c>
      <c r="E115" s="15"/>
      <c r="F115" s="15" t="s">
        <v>2024</v>
      </c>
      <c r="G115" s="15" t="s">
        <v>2021</v>
      </c>
      <c r="H115" s="15" t="s">
        <v>2204</v>
      </c>
      <c r="I115" s="15" t="s">
        <v>2205</v>
      </c>
      <c r="J115" s="15" t="s">
        <v>48</v>
      </c>
      <c r="K115" s="84">
        <v>4</v>
      </c>
      <c r="L115" s="21">
        <v>3072</v>
      </c>
      <c r="M115" s="21">
        <v>0</v>
      </c>
      <c r="N115" s="21">
        <f t="shared" si="6"/>
        <v>3072</v>
      </c>
      <c r="O115" s="21">
        <f t="shared" ref="O115:O135" si="9">L115</f>
        <v>3072</v>
      </c>
      <c r="P115" s="21">
        <v>0</v>
      </c>
      <c r="Q115" s="21">
        <f t="shared" si="8"/>
        <v>3072</v>
      </c>
      <c r="R115" s="84" t="s">
        <v>601</v>
      </c>
      <c r="T115" s="53"/>
    </row>
    <row r="116" spans="1:20" ht="12.75" customHeight="1">
      <c r="A116" s="84">
        <v>67</v>
      </c>
      <c r="B116" s="135" t="s">
        <v>2022</v>
      </c>
      <c r="C116" s="15" t="s">
        <v>53</v>
      </c>
      <c r="D116" s="15" t="s">
        <v>2021</v>
      </c>
      <c r="E116" s="15"/>
      <c r="F116" s="15" t="s">
        <v>2024</v>
      </c>
      <c r="G116" s="15" t="s">
        <v>2021</v>
      </c>
      <c r="H116" s="15" t="s">
        <v>2206</v>
      </c>
      <c r="I116" s="15" t="s">
        <v>2207</v>
      </c>
      <c r="J116" s="15" t="s">
        <v>48</v>
      </c>
      <c r="K116" s="84">
        <v>4</v>
      </c>
      <c r="L116" s="21">
        <v>1281</v>
      </c>
      <c r="M116" s="21">
        <v>0</v>
      </c>
      <c r="N116" s="21">
        <f t="shared" si="6"/>
        <v>1281</v>
      </c>
      <c r="O116" s="21">
        <f t="shared" si="9"/>
        <v>1281</v>
      </c>
      <c r="P116" s="21">
        <v>0</v>
      </c>
      <c r="Q116" s="21">
        <f t="shared" si="8"/>
        <v>1281</v>
      </c>
      <c r="R116" s="84" t="s">
        <v>601</v>
      </c>
      <c r="T116" s="53"/>
    </row>
    <row r="117" spans="1:20" ht="12.75" customHeight="1">
      <c r="A117" s="84">
        <v>68</v>
      </c>
      <c r="B117" s="135" t="s">
        <v>2022</v>
      </c>
      <c r="C117" s="15" t="s">
        <v>53</v>
      </c>
      <c r="D117" s="15" t="s">
        <v>2208</v>
      </c>
      <c r="E117" s="15"/>
      <c r="F117" s="15" t="s">
        <v>2024</v>
      </c>
      <c r="G117" s="15" t="s">
        <v>2021</v>
      </c>
      <c r="H117" s="15" t="s">
        <v>2209</v>
      </c>
      <c r="I117" s="15" t="s">
        <v>2210</v>
      </c>
      <c r="J117" s="15" t="s">
        <v>48</v>
      </c>
      <c r="K117" s="84">
        <v>4</v>
      </c>
      <c r="L117" s="21">
        <v>1931</v>
      </c>
      <c r="M117" s="21">
        <v>0</v>
      </c>
      <c r="N117" s="21">
        <f t="shared" si="6"/>
        <v>1931</v>
      </c>
      <c r="O117" s="21">
        <f t="shared" si="9"/>
        <v>1931</v>
      </c>
      <c r="P117" s="21">
        <v>0</v>
      </c>
      <c r="Q117" s="21">
        <f t="shared" si="8"/>
        <v>1931</v>
      </c>
      <c r="R117" s="84" t="s">
        <v>601</v>
      </c>
      <c r="T117" s="53"/>
    </row>
    <row r="118" spans="1:20" ht="12.75" customHeight="1">
      <c r="A118" s="84">
        <v>69</v>
      </c>
      <c r="B118" s="135" t="s">
        <v>2022</v>
      </c>
      <c r="C118" s="15" t="s">
        <v>53</v>
      </c>
      <c r="D118" s="15" t="s">
        <v>2211</v>
      </c>
      <c r="E118" s="15"/>
      <c r="F118" s="15" t="s">
        <v>2024</v>
      </c>
      <c r="G118" s="15" t="s">
        <v>2021</v>
      </c>
      <c r="H118" s="15" t="s">
        <v>2212</v>
      </c>
      <c r="I118" s="15" t="s">
        <v>2213</v>
      </c>
      <c r="J118" s="15" t="s">
        <v>48</v>
      </c>
      <c r="K118" s="139">
        <v>2</v>
      </c>
      <c r="L118" s="21">
        <v>899</v>
      </c>
      <c r="M118" s="21">
        <v>0</v>
      </c>
      <c r="N118" s="21">
        <f t="shared" si="6"/>
        <v>899</v>
      </c>
      <c r="O118" s="21">
        <f t="shared" si="9"/>
        <v>899</v>
      </c>
      <c r="P118" s="21">
        <v>0</v>
      </c>
      <c r="Q118" s="21">
        <f t="shared" si="8"/>
        <v>899</v>
      </c>
      <c r="R118" s="84" t="s">
        <v>601</v>
      </c>
      <c r="T118" s="53"/>
    </row>
    <row r="119" spans="1:20" ht="12.75" customHeight="1">
      <c r="A119" s="84">
        <v>70</v>
      </c>
      <c r="B119" s="135" t="s">
        <v>2022</v>
      </c>
      <c r="C119" s="15" t="s">
        <v>53</v>
      </c>
      <c r="D119" s="15" t="s">
        <v>2053</v>
      </c>
      <c r="E119" s="15"/>
      <c r="F119" s="15" t="s">
        <v>2024</v>
      </c>
      <c r="G119" s="15" t="s">
        <v>2021</v>
      </c>
      <c r="H119" s="15" t="s">
        <v>2214</v>
      </c>
      <c r="I119" s="15" t="s">
        <v>2215</v>
      </c>
      <c r="J119" s="15" t="s">
        <v>48</v>
      </c>
      <c r="K119" s="84">
        <v>2</v>
      </c>
      <c r="L119" s="21">
        <v>559</v>
      </c>
      <c r="M119" s="21">
        <v>0</v>
      </c>
      <c r="N119" s="21">
        <f t="shared" si="6"/>
        <v>559</v>
      </c>
      <c r="O119" s="21">
        <f t="shared" si="9"/>
        <v>559</v>
      </c>
      <c r="P119" s="21">
        <v>0</v>
      </c>
      <c r="Q119" s="21">
        <f t="shared" si="8"/>
        <v>559</v>
      </c>
      <c r="R119" s="84" t="s">
        <v>601</v>
      </c>
      <c r="T119" s="53"/>
    </row>
    <row r="120" spans="1:20" ht="12.75" customHeight="1">
      <c r="A120" s="84">
        <v>71</v>
      </c>
      <c r="B120" s="135" t="s">
        <v>2022</v>
      </c>
      <c r="C120" s="15" t="s">
        <v>53</v>
      </c>
      <c r="D120" s="15" t="s">
        <v>2216</v>
      </c>
      <c r="E120" s="15"/>
      <c r="F120" s="15" t="s">
        <v>2024</v>
      </c>
      <c r="G120" s="15" t="s">
        <v>2021</v>
      </c>
      <c r="H120" s="15" t="s">
        <v>2217</v>
      </c>
      <c r="I120" s="15" t="s">
        <v>2218</v>
      </c>
      <c r="J120" s="15" t="s">
        <v>48</v>
      </c>
      <c r="K120" s="84">
        <v>4</v>
      </c>
      <c r="L120" s="21">
        <v>1937</v>
      </c>
      <c r="M120" s="21">
        <v>0</v>
      </c>
      <c r="N120" s="21">
        <f t="shared" si="6"/>
        <v>1937</v>
      </c>
      <c r="O120" s="21">
        <f t="shared" si="9"/>
        <v>1937</v>
      </c>
      <c r="P120" s="21">
        <v>0</v>
      </c>
      <c r="Q120" s="21">
        <f t="shared" si="8"/>
        <v>1937</v>
      </c>
      <c r="R120" s="84" t="s">
        <v>601</v>
      </c>
      <c r="T120" s="53"/>
    </row>
    <row r="121" spans="1:20" ht="12.75" customHeight="1">
      <c r="A121" s="84">
        <v>72</v>
      </c>
      <c r="B121" s="135" t="s">
        <v>2022</v>
      </c>
      <c r="C121" s="15" t="s">
        <v>53</v>
      </c>
      <c r="D121" s="15" t="s">
        <v>2219</v>
      </c>
      <c r="E121" s="15"/>
      <c r="F121" s="15" t="s">
        <v>2024</v>
      </c>
      <c r="G121" s="15" t="s">
        <v>2021</v>
      </c>
      <c r="H121" s="15" t="s">
        <v>2220</v>
      </c>
      <c r="I121" s="15" t="s">
        <v>2221</v>
      </c>
      <c r="J121" s="15" t="s">
        <v>48</v>
      </c>
      <c r="K121" s="84">
        <v>4</v>
      </c>
      <c r="L121" s="21">
        <v>387</v>
      </c>
      <c r="M121" s="21">
        <v>0</v>
      </c>
      <c r="N121" s="21">
        <f t="shared" si="6"/>
        <v>387</v>
      </c>
      <c r="O121" s="21">
        <f t="shared" si="9"/>
        <v>387</v>
      </c>
      <c r="P121" s="21">
        <v>0</v>
      </c>
      <c r="Q121" s="21">
        <f t="shared" si="8"/>
        <v>387</v>
      </c>
      <c r="R121" s="84" t="s">
        <v>601</v>
      </c>
      <c r="T121" s="53"/>
    </row>
    <row r="122" spans="1:20" ht="12.75" customHeight="1">
      <c r="A122" s="84">
        <v>73</v>
      </c>
      <c r="B122" s="135" t="s">
        <v>2022</v>
      </c>
      <c r="C122" s="15" t="s">
        <v>53</v>
      </c>
      <c r="D122" s="15" t="s">
        <v>2099</v>
      </c>
      <c r="E122" s="15"/>
      <c r="F122" s="15" t="s">
        <v>2024</v>
      </c>
      <c r="G122" s="15" t="s">
        <v>2021</v>
      </c>
      <c r="H122" s="15" t="s">
        <v>2222</v>
      </c>
      <c r="I122" s="15" t="s">
        <v>2223</v>
      </c>
      <c r="J122" s="15" t="s">
        <v>48</v>
      </c>
      <c r="K122" s="159">
        <v>4</v>
      </c>
      <c r="L122" s="21">
        <v>450</v>
      </c>
      <c r="M122" s="21">
        <v>0</v>
      </c>
      <c r="N122" s="21">
        <f t="shared" si="6"/>
        <v>450</v>
      </c>
      <c r="O122" s="21">
        <f t="shared" si="9"/>
        <v>450</v>
      </c>
      <c r="P122" s="21">
        <v>0</v>
      </c>
      <c r="Q122" s="21">
        <f t="shared" si="8"/>
        <v>450</v>
      </c>
      <c r="R122" s="84" t="s">
        <v>601</v>
      </c>
      <c r="T122" s="53"/>
    </row>
    <row r="123" spans="1:20" ht="12.75" customHeight="1">
      <c r="A123" s="84">
        <v>74</v>
      </c>
      <c r="B123" s="135" t="s">
        <v>2022</v>
      </c>
      <c r="C123" s="15" t="s">
        <v>53</v>
      </c>
      <c r="D123" s="15" t="s">
        <v>2086</v>
      </c>
      <c r="E123" s="15"/>
      <c r="F123" s="15" t="s">
        <v>2024</v>
      </c>
      <c r="G123" s="15" t="s">
        <v>2021</v>
      </c>
      <c r="H123" s="15" t="s">
        <v>2224</v>
      </c>
      <c r="I123" s="15" t="s">
        <v>2225</v>
      </c>
      <c r="J123" s="15" t="s">
        <v>48</v>
      </c>
      <c r="K123" s="139">
        <v>2</v>
      </c>
      <c r="L123" s="21">
        <v>909</v>
      </c>
      <c r="M123" s="21">
        <v>0</v>
      </c>
      <c r="N123" s="21">
        <f t="shared" si="6"/>
        <v>909</v>
      </c>
      <c r="O123" s="21">
        <f t="shared" si="9"/>
        <v>909</v>
      </c>
      <c r="P123" s="21">
        <v>0</v>
      </c>
      <c r="Q123" s="21">
        <f t="shared" si="8"/>
        <v>909</v>
      </c>
      <c r="R123" s="84" t="s">
        <v>601</v>
      </c>
      <c r="T123" s="53"/>
    </row>
    <row r="124" spans="1:20" ht="12.75" customHeight="1">
      <c r="A124" s="84">
        <v>75</v>
      </c>
      <c r="B124" s="135" t="s">
        <v>2022</v>
      </c>
      <c r="C124" s="15" t="s">
        <v>53</v>
      </c>
      <c r="D124" s="15" t="s">
        <v>2226</v>
      </c>
      <c r="E124" s="15"/>
      <c r="F124" s="15" t="s">
        <v>2024</v>
      </c>
      <c r="G124" s="15" t="s">
        <v>2021</v>
      </c>
      <c r="H124" s="15" t="s">
        <v>2227</v>
      </c>
      <c r="I124" s="15" t="s">
        <v>2228</v>
      </c>
      <c r="J124" s="15" t="s">
        <v>48</v>
      </c>
      <c r="K124" s="84">
        <v>2</v>
      </c>
      <c r="L124" s="21">
        <v>509</v>
      </c>
      <c r="M124" s="21">
        <v>0</v>
      </c>
      <c r="N124" s="21">
        <f t="shared" si="6"/>
        <v>509</v>
      </c>
      <c r="O124" s="21">
        <f t="shared" si="9"/>
        <v>509</v>
      </c>
      <c r="P124" s="21">
        <v>0</v>
      </c>
      <c r="Q124" s="21">
        <f t="shared" si="8"/>
        <v>509</v>
      </c>
      <c r="R124" s="84" t="s">
        <v>601</v>
      </c>
      <c r="T124" s="53"/>
    </row>
    <row r="125" spans="1:20" ht="12.75" customHeight="1">
      <c r="A125" s="84">
        <v>76</v>
      </c>
      <c r="B125" s="135" t="s">
        <v>2022</v>
      </c>
      <c r="C125" s="15" t="s">
        <v>53</v>
      </c>
      <c r="D125" s="15" t="s">
        <v>2047</v>
      </c>
      <c r="E125" s="15"/>
      <c r="F125" s="15" t="s">
        <v>2024</v>
      </c>
      <c r="G125" s="15" t="s">
        <v>2021</v>
      </c>
      <c r="H125" s="15" t="s">
        <v>2229</v>
      </c>
      <c r="I125" s="15" t="s">
        <v>2230</v>
      </c>
      <c r="J125" s="15" t="s">
        <v>48</v>
      </c>
      <c r="K125" s="84">
        <v>2</v>
      </c>
      <c r="L125" s="21">
        <v>445</v>
      </c>
      <c r="M125" s="21">
        <v>0</v>
      </c>
      <c r="N125" s="21">
        <f t="shared" si="6"/>
        <v>445</v>
      </c>
      <c r="O125" s="21">
        <f t="shared" si="9"/>
        <v>445</v>
      </c>
      <c r="P125" s="21">
        <v>0</v>
      </c>
      <c r="Q125" s="21">
        <f t="shared" si="8"/>
        <v>445</v>
      </c>
      <c r="R125" s="84" t="s">
        <v>601</v>
      </c>
      <c r="T125" s="53"/>
    </row>
    <row r="126" spans="1:20" ht="12.75" customHeight="1">
      <c r="A126" s="84">
        <v>77</v>
      </c>
      <c r="B126" s="135" t="s">
        <v>2022</v>
      </c>
      <c r="C126" s="15" t="s">
        <v>53</v>
      </c>
      <c r="D126" s="15" t="s">
        <v>2047</v>
      </c>
      <c r="E126" s="15"/>
      <c r="F126" s="15" t="s">
        <v>2024</v>
      </c>
      <c r="G126" s="15" t="s">
        <v>2021</v>
      </c>
      <c r="H126" s="15" t="s">
        <v>2231</v>
      </c>
      <c r="I126" s="15" t="s">
        <v>2232</v>
      </c>
      <c r="J126" s="15" t="s">
        <v>48</v>
      </c>
      <c r="K126" s="84">
        <v>2</v>
      </c>
      <c r="L126" s="21">
        <v>366</v>
      </c>
      <c r="M126" s="21">
        <v>0</v>
      </c>
      <c r="N126" s="21">
        <f t="shared" si="6"/>
        <v>366</v>
      </c>
      <c r="O126" s="21">
        <f t="shared" si="9"/>
        <v>366</v>
      </c>
      <c r="P126" s="21">
        <v>0</v>
      </c>
      <c r="Q126" s="21">
        <f t="shared" si="8"/>
        <v>366</v>
      </c>
      <c r="R126" s="84" t="s">
        <v>601</v>
      </c>
      <c r="T126" s="53"/>
    </row>
    <row r="127" spans="1:20" ht="12.75" customHeight="1">
      <c r="A127" s="84">
        <v>78</v>
      </c>
      <c r="B127" s="142" t="s">
        <v>2022</v>
      </c>
      <c r="C127" s="15" t="s">
        <v>53</v>
      </c>
      <c r="D127" s="15" t="s">
        <v>2233</v>
      </c>
      <c r="E127" s="15"/>
      <c r="F127" s="15" t="s">
        <v>2024</v>
      </c>
      <c r="G127" s="15" t="s">
        <v>2021</v>
      </c>
      <c r="H127" s="15" t="s">
        <v>2234</v>
      </c>
      <c r="I127" s="15" t="s">
        <v>2235</v>
      </c>
      <c r="J127" s="15" t="s">
        <v>48</v>
      </c>
      <c r="K127" s="84">
        <v>3</v>
      </c>
      <c r="L127" s="21">
        <v>950</v>
      </c>
      <c r="M127" s="21">
        <v>0</v>
      </c>
      <c r="N127" s="21">
        <f t="shared" si="6"/>
        <v>950</v>
      </c>
      <c r="O127" s="21">
        <f t="shared" si="9"/>
        <v>950</v>
      </c>
      <c r="P127" s="21">
        <v>0</v>
      </c>
      <c r="Q127" s="21">
        <f t="shared" si="8"/>
        <v>950</v>
      </c>
      <c r="R127" s="84" t="s">
        <v>601</v>
      </c>
      <c r="T127" s="53"/>
    </row>
    <row r="128" spans="1:20" ht="12.75" customHeight="1">
      <c r="A128" s="84">
        <v>79</v>
      </c>
      <c r="B128" s="135" t="s">
        <v>2022</v>
      </c>
      <c r="C128" s="15" t="s">
        <v>53</v>
      </c>
      <c r="D128" s="15" t="s">
        <v>2236</v>
      </c>
      <c r="E128" s="15"/>
      <c r="F128" s="15" t="s">
        <v>2024</v>
      </c>
      <c r="G128" s="15" t="s">
        <v>2021</v>
      </c>
      <c r="H128" s="15" t="s">
        <v>2237</v>
      </c>
      <c r="I128" s="15" t="s">
        <v>2238</v>
      </c>
      <c r="J128" s="15" t="s">
        <v>48</v>
      </c>
      <c r="K128" s="84">
        <v>2</v>
      </c>
      <c r="L128" s="21">
        <v>2060</v>
      </c>
      <c r="M128" s="21">
        <v>0</v>
      </c>
      <c r="N128" s="21">
        <f t="shared" si="6"/>
        <v>2060</v>
      </c>
      <c r="O128" s="21">
        <f t="shared" si="9"/>
        <v>2060</v>
      </c>
      <c r="P128" s="21">
        <v>0</v>
      </c>
      <c r="Q128" s="21">
        <f t="shared" si="8"/>
        <v>2060</v>
      </c>
      <c r="R128" s="84" t="s">
        <v>601</v>
      </c>
      <c r="T128" s="53"/>
    </row>
    <row r="129" spans="1:20" ht="12.75" customHeight="1">
      <c r="A129" s="84">
        <v>80</v>
      </c>
      <c r="B129" s="135" t="s">
        <v>2022</v>
      </c>
      <c r="C129" s="15" t="s">
        <v>53</v>
      </c>
      <c r="D129" s="15" t="s">
        <v>2032</v>
      </c>
      <c r="E129" s="15"/>
      <c r="F129" s="15" t="s">
        <v>2024</v>
      </c>
      <c r="G129" s="15" t="s">
        <v>2021</v>
      </c>
      <c r="H129" s="15" t="s">
        <v>2239</v>
      </c>
      <c r="I129" s="15" t="s">
        <v>2240</v>
      </c>
      <c r="J129" s="15" t="s">
        <v>48</v>
      </c>
      <c r="K129" s="84">
        <v>2</v>
      </c>
      <c r="L129" s="21">
        <v>130</v>
      </c>
      <c r="M129" s="21">
        <v>0</v>
      </c>
      <c r="N129" s="21">
        <f t="shared" si="6"/>
        <v>130</v>
      </c>
      <c r="O129" s="21">
        <f t="shared" si="9"/>
        <v>130</v>
      </c>
      <c r="P129" s="21">
        <v>0</v>
      </c>
      <c r="Q129" s="21">
        <f t="shared" si="8"/>
        <v>130</v>
      </c>
      <c r="R129" s="84" t="s">
        <v>601</v>
      </c>
      <c r="T129" s="53"/>
    </row>
    <row r="130" spans="1:20" ht="12.75" customHeight="1">
      <c r="A130" s="84">
        <v>81</v>
      </c>
      <c r="B130" s="135" t="s">
        <v>2022</v>
      </c>
      <c r="C130" s="15" t="s">
        <v>53</v>
      </c>
      <c r="D130" s="15" t="s">
        <v>2219</v>
      </c>
      <c r="E130" s="15"/>
      <c r="F130" s="15" t="s">
        <v>2024</v>
      </c>
      <c r="G130" s="15" t="s">
        <v>2021</v>
      </c>
      <c r="H130" s="15" t="s">
        <v>2241</v>
      </c>
      <c r="I130" s="15" t="s">
        <v>2242</v>
      </c>
      <c r="J130" s="15" t="s">
        <v>48</v>
      </c>
      <c r="K130" s="84">
        <v>4</v>
      </c>
      <c r="L130" s="21">
        <v>1279</v>
      </c>
      <c r="M130" s="21">
        <v>0</v>
      </c>
      <c r="N130" s="21">
        <f t="shared" si="6"/>
        <v>1279</v>
      </c>
      <c r="O130" s="21">
        <f t="shared" si="9"/>
        <v>1279</v>
      </c>
      <c r="P130" s="21">
        <v>0</v>
      </c>
      <c r="Q130" s="21">
        <f t="shared" si="8"/>
        <v>1279</v>
      </c>
      <c r="R130" s="84" t="s">
        <v>601</v>
      </c>
      <c r="T130" s="53"/>
    </row>
    <row r="131" spans="1:20" ht="12.75" customHeight="1">
      <c r="A131" s="84">
        <v>82</v>
      </c>
      <c r="B131" s="135" t="s">
        <v>2022</v>
      </c>
      <c r="C131" s="15" t="s">
        <v>53</v>
      </c>
      <c r="D131" s="15" t="s">
        <v>2099</v>
      </c>
      <c r="E131" s="15"/>
      <c r="F131" s="15" t="s">
        <v>2024</v>
      </c>
      <c r="G131" s="15" t="s">
        <v>2021</v>
      </c>
      <c r="H131" s="15" t="s">
        <v>2243</v>
      </c>
      <c r="I131" s="15" t="s">
        <v>2244</v>
      </c>
      <c r="J131" s="15" t="s">
        <v>48</v>
      </c>
      <c r="K131" s="84">
        <v>4</v>
      </c>
      <c r="L131" s="21">
        <v>179</v>
      </c>
      <c r="M131" s="21">
        <v>0</v>
      </c>
      <c r="N131" s="21">
        <f t="shared" ref="N131:N133" si="10">L131+M131</f>
        <v>179</v>
      </c>
      <c r="O131" s="21">
        <f t="shared" si="9"/>
        <v>179</v>
      </c>
      <c r="P131" s="21">
        <v>0</v>
      </c>
      <c r="Q131" s="21">
        <f t="shared" ref="Q131:Q135" si="11">O131+P131</f>
        <v>179</v>
      </c>
      <c r="R131" s="84" t="s">
        <v>601</v>
      </c>
      <c r="T131" s="53"/>
    </row>
    <row r="132" spans="1:20" ht="12.75" customHeight="1">
      <c r="A132" s="84">
        <v>83</v>
      </c>
      <c r="B132" s="135" t="s">
        <v>2022</v>
      </c>
      <c r="C132" s="15" t="s">
        <v>53</v>
      </c>
      <c r="D132" s="15" t="s">
        <v>2131</v>
      </c>
      <c r="E132" s="15"/>
      <c r="F132" s="15" t="s">
        <v>2024</v>
      </c>
      <c r="G132" s="15" t="s">
        <v>2021</v>
      </c>
      <c r="H132" s="15" t="s">
        <v>2245</v>
      </c>
      <c r="I132" s="15" t="s">
        <v>2246</v>
      </c>
      <c r="J132" s="15" t="s">
        <v>48</v>
      </c>
      <c r="K132" s="159">
        <v>1</v>
      </c>
      <c r="L132" s="21">
        <v>154</v>
      </c>
      <c r="M132" s="21">
        <v>0</v>
      </c>
      <c r="N132" s="21">
        <f t="shared" si="10"/>
        <v>154</v>
      </c>
      <c r="O132" s="21">
        <f t="shared" si="9"/>
        <v>154</v>
      </c>
      <c r="P132" s="21">
        <v>0</v>
      </c>
      <c r="Q132" s="21">
        <f t="shared" si="11"/>
        <v>154</v>
      </c>
      <c r="R132" s="84" t="s">
        <v>601</v>
      </c>
      <c r="T132" s="53"/>
    </row>
    <row r="133" spans="1:20" ht="12.75" customHeight="1">
      <c r="A133" s="84">
        <v>84</v>
      </c>
      <c r="B133" s="135" t="s">
        <v>2022</v>
      </c>
      <c r="C133" s="15" t="s">
        <v>53</v>
      </c>
      <c r="D133" s="15" t="s">
        <v>1315</v>
      </c>
      <c r="E133" s="15"/>
      <c r="F133" s="15" t="s">
        <v>2247</v>
      </c>
      <c r="G133" s="15" t="s">
        <v>2021</v>
      </c>
      <c r="H133" s="15" t="s">
        <v>2248</v>
      </c>
      <c r="I133" s="15" t="s">
        <v>2249</v>
      </c>
      <c r="J133" s="15" t="s">
        <v>48</v>
      </c>
      <c r="K133" s="139">
        <v>1</v>
      </c>
      <c r="L133" s="21">
        <v>962</v>
      </c>
      <c r="M133" s="21">
        <v>0</v>
      </c>
      <c r="N133" s="21">
        <f t="shared" si="10"/>
        <v>962</v>
      </c>
      <c r="O133" s="21">
        <f t="shared" si="9"/>
        <v>962</v>
      </c>
      <c r="P133" s="21">
        <v>0</v>
      </c>
      <c r="Q133" s="21">
        <f t="shared" si="11"/>
        <v>962</v>
      </c>
      <c r="R133" s="84" t="s">
        <v>601</v>
      </c>
      <c r="T133" s="53"/>
    </row>
    <row r="134" spans="1:20" ht="12.75" customHeight="1">
      <c r="A134" s="84">
        <v>85</v>
      </c>
      <c r="B134" s="135" t="s">
        <v>2022</v>
      </c>
      <c r="C134" s="15" t="s">
        <v>53</v>
      </c>
      <c r="D134" s="15" t="s">
        <v>2099</v>
      </c>
      <c r="E134" s="15"/>
      <c r="F134" s="15" t="s">
        <v>2024</v>
      </c>
      <c r="G134" s="15" t="s">
        <v>2021</v>
      </c>
      <c r="H134" s="15" t="s">
        <v>2250</v>
      </c>
      <c r="I134" s="15" t="s">
        <v>2251</v>
      </c>
      <c r="J134" s="15" t="s">
        <v>50</v>
      </c>
      <c r="K134" s="84">
        <v>1</v>
      </c>
      <c r="L134" s="21">
        <f>N134-M134</f>
        <v>80</v>
      </c>
      <c r="M134" s="21">
        <v>161</v>
      </c>
      <c r="N134" s="21">
        <v>241</v>
      </c>
      <c r="O134" s="21">
        <f t="shared" si="9"/>
        <v>80</v>
      </c>
      <c r="P134" s="21">
        <f>M134</f>
        <v>161</v>
      </c>
      <c r="Q134" s="21">
        <f t="shared" si="11"/>
        <v>241</v>
      </c>
      <c r="R134" s="84" t="s">
        <v>601</v>
      </c>
      <c r="T134" s="53"/>
    </row>
    <row r="135" spans="1:20" ht="12.75" customHeight="1">
      <c r="A135" s="84">
        <v>86</v>
      </c>
      <c r="B135" s="135" t="s">
        <v>2022</v>
      </c>
      <c r="C135" s="15" t="s">
        <v>53</v>
      </c>
      <c r="D135" s="15" t="s">
        <v>2252</v>
      </c>
      <c r="E135" s="15"/>
      <c r="F135" s="15" t="s">
        <v>2024</v>
      </c>
      <c r="G135" s="15" t="s">
        <v>2021</v>
      </c>
      <c r="H135" s="15" t="s">
        <v>2253</v>
      </c>
      <c r="I135" s="15" t="s">
        <v>2254</v>
      </c>
      <c r="J135" s="15" t="s">
        <v>50</v>
      </c>
      <c r="K135" s="84">
        <v>1</v>
      </c>
      <c r="L135" s="21">
        <f>N135-M135</f>
        <v>45</v>
      </c>
      <c r="M135" s="21">
        <v>87</v>
      </c>
      <c r="N135" s="21">
        <v>132</v>
      </c>
      <c r="O135" s="21">
        <f t="shared" si="9"/>
        <v>45</v>
      </c>
      <c r="P135" s="21">
        <f>M135</f>
        <v>87</v>
      </c>
      <c r="Q135" s="21">
        <f t="shared" si="11"/>
        <v>132</v>
      </c>
      <c r="R135" s="84" t="s">
        <v>601</v>
      </c>
      <c r="T135" s="53"/>
    </row>
    <row r="136" spans="1:20" ht="12.75" customHeight="1">
      <c r="A136" s="282"/>
      <c r="B136" s="283"/>
      <c r="C136" s="283"/>
      <c r="D136" s="283"/>
      <c r="E136" s="283"/>
      <c r="F136" s="283"/>
      <c r="G136" s="283"/>
      <c r="H136" s="283"/>
      <c r="I136" s="283"/>
      <c r="J136" s="283"/>
      <c r="K136" s="284"/>
      <c r="L136" s="24">
        <f t="shared" ref="L136:Q136" si="12">SUM(L50:L135)</f>
        <v>168724</v>
      </c>
      <c r="M136" s="24">
        <f t="shared" si="12"/>
        <v>248</v>
      </c>
      <c r="N136" s="24">
        <f t="shared" si="12"/>
        <v>168972</v>
      </c>
      <c r="O136" s="24">
        <f t="shared" si="12"/>
        <v>168724</v>
      </c>
      <c r="P136" s="24">
        <f t="shared" si="12"/>
        <v>248</v>
      </c>
      <c r="Q136" s="24">
        <f t="shared" si="12"/>
        <v>168972</v>
      </c>
    </row>
    <row r="137" spans="1:20" ht="36" customHeight="1">
      <c r="A137" s="274"/>
      <c r="B137" s="274"/>
      <c r="C137" s="274"/>
      <c r="D137" s="274"/>
      <c r="E137" s="274"/>
      <c r="F137" s="274"/>
      <c r="G137" s="274"/>
      <c r="H137" s="274"/>
      <c r="I137" s="274"/>
      <c r="J137" s="274"/>
      <c r="K137" s="274"/>
      <c r="L137" s="274"/>
      <c r="M137" s="274"/>
      <c r="N137" s="274"/>
      <c r="O137" s="274"/>
      <c r="P137" s="274"/>
      <c r="Q137" s="274"/>
    </row>
    <row r="138" spans="1:20" ht="31.5" customHeight="1">
      <c r="A138" s="104" t="s">
        <v>18</v>
      </c>
      <c r="B138" s="287" t="s">
        <v>2464</v>
      </c>
      <c r="C138" s="288"/>
      <c r="D138" s="288"/>
      <c r="E138" s="288"/>
      <c r="F138" s="288"/>
      <c r="G138" s="288"/>
      <c r="H138" s="288"/>
      <c r="I138" s="288"/>
      <c r="J138" s="288"/>
      <c r="K138" s="289"/>
      <c r="L138" s="281" t="s">
        <v>689</v>
      </c>
      <c r="M138" s="281"/>
      <c r="N138" s="281"/>
      <c r="O138" s="281" t="s">
        <v>72</v>
      </c>
      <c r="P138" s="281"/>
      <c r="Q138" s="281"/>
      <c r="R138" s="275" t="s">
        <v>20</v>
      </c>
    </row>
    <row r="139" spans="1:20" ht="42" customHeight="1">
      <c r="A139" s="79" t="s">
        <v>7</v>
      </c>
      <c r="B139" s="80" t="s">
        <v>31</v>
      </c>
      <c r="C139" s="80" t="s">
        <v>4</v>
      </c>
      <c r="D139" s="81" t="s">
        <v>5</v>
      </c>
      <c r="E139" s="81" t="s">
        <v>6</v>
      </c>
      <c r="F139" s="81" t="s">
        <v>8</v>
      </c>
      <c r="G139" s="81" t="s">
        <v>9</v>
      </c>
      <c r="H139" s="81" t="s">
        <v>22</v>
      </c>
      <c r="I139" s="81" t="s">
        <v>10</v>
      </c>
      <c r="J139" s="81" t="s">
        <v>11</v>
      </c>
      <c r="K139" s="79" t="s">
        <v>12</v>
      </c>
      <c r="L139" s="175" t="s">
        <v>13</v>
      </c>
      <c r="M139" s="79" t="s">
        <v>14</v>
      </c>
      <c r="N139" s="79" t="s">
        <v>15</v>
      </c>
      <c r="O139" s="175" t="s">
        <v>13</v>
      </c>
      <c r="P139" s="79" t="s">
        <v>14</v>
      </c>
      <c r="Q139" s="79" t="s">
        <v>3</v>
      </c>
      <c r="R139" s="276"/>
    </row>
    <row r="140" spans="1:20" ht="12.75" customHeight="1">
      <c r="A140" s="84">
        <v>1</v>
      </c>
      <c r="B140" s="15" t="s">
        <v>2464</v>
      </c>
      <c r="C140" s="15" t="s">
        <v>2577</v>
      </c>
      <c r="D140" s="15" t="s">
        <v>2578</v>
      </c>
      <c r="E140" s="15"/>
      <c r="F140" s="15" t="s">
        <v>1357</v>
      </c>
      <c r="G140" s="15" t="s">
        <v>2467</v>
      </c>
      <c r="H140" s="15" t="s">
        <v>2579</v>
      </c>
      <c r="I140" s="15" t="s">
        <v>4058</v>
      </c>
      <c r="J140" s="15" t="s">
        <v>49</v>
      </c>
      <c r="K140" s="140" t="s">
        <v>2580</v>
      </c>
      <c r="L140" s="21">
        <v>911</v>
      </c>
      <c r="M140" s="21">
        <v>3507</v>
      </c>
      <c r="N140" s="21">
        <f t="shared" ref="N140:N194" si="13">L140+M140</f>
        <v>4418</v>
      </c>
      <c r="O140" s="21">
        <v>911</v>
      </c>
      <c r="P140" s="21">
        <v>3507</v>
      </c>
      <c r="Q140" s="21">
        <f t="shared" ref="Q140:Q194" si="14">O140+P140</f>
        <v>4418</v>
      </c>
      <c r="R140" s="84" t="s">
        <v>66</v>
      </c>
      <c r="S140" s="23"/>
      <c r="T140" s="17"/>
    </row>
    <row r="141" spans="1:20" ht="12.75" customHeight="1">
      <c r="A141" s="84">
        <v>2</v>
      </c>
      <c r="B141" s="15" t="s">
        <v>2464</v>
      </c>
      <c r="C141" s="15" t="s">
        <v>2577</v>
      </c>
      <c r="D141" s="15" t="s">
        <v>2578</v>
      </c>
      <c r="E141" s="15"/>
      <c r="F141" s="15" t="s">
        <v>1357</v>
      </c>
      <c r="G141" s="15" t="s">
        <v>2467</v>
      </c>
      <c r="H141" s="15" t="s">
        <v>2581</v>
      </c>
      <c r="I141" s="15" t="s">
        <v>4059</v>
      </c>
      <c r="J141" s="15" t="s">
        <v>49</v>
      </c>
      <c r="K141" s="140">
        <v>4</v>
      </c>
      <c r="L141" s="21">
        <v>1038</v>
      </c>
      <c r="M141" s="21">
        <v>3957</v>
      </c>
      <c r="N141" s="21">
        <f t="shared" si="13"/>
        <v>4995</v>
      </c>
      <c r="O141" s="21">
        <v>1038</v>
      </c>
      <c r="P141" s="21">
        <v>3957</v>
      </c>
      <c r="Q141" s="21">
        <f t="shared" si="14"/>
        <v>4995</v>
      </c>
      <c r="R141" s="84" t="s">
        <v>66</v>
      </c>
      <c r="S141" s="23"/>
      <c r="T141" s="17"/>
    </row>
    <row r="142" spans="1:20" ht="12.75" customHeight="1">
      <c r="A142" s="84">
        <v>3</v>
      </c>
      <c r="B142" s="15" t="s">
        <v>2464</v>
      </c>
      <c r="C142" s="15" t="s">
        <v>2577</v>
      </c>
      <c r="D142" s="15" t="s">
        <v>2582</v>
      </c>
      <c r="E142" s="15"/>
      <c r="F142" s="15" t="s">
        <v>1357</v>
      </c>
      <c r="G142" s="15" t="s">
        <v>2467</v>
      </c>
      <c r="H142" s="15" t="s">
        <v>2583</v>
      </c>
      <c r="I142" s="15" t="s">
        <v>4060</v>
      </c>
      <c r="J142" s="15" t="s">
        <v>49</v>
      </c>
      <c r="K142" s="140" t="s">
        <v>2584</v>
      </c>
      <c r="L142" s="21">
        <v>4524</v>
      </c>
      <c r="M142" s="21">
        <v>8703</v>
      </c>
      <c r="N142" s="21">
        <f t="shared" si="13"/>
        <v>13227</v>
      </c>
      <c r="O142" s="21">
        <v>4524</v>
      </c>
      <c r="P142" s="21">
        <v>8703</v>
      </c>
      <c r="Q142" s="21">
        <f t="shared" si="14"/>
        <v>13227</v>
      </c>
      <c r="R142" s="84" t="s">
        <v>66</v>
      </c>
      <c r="S142" s="23"/>
      <c r="T142" s="17"/>
    </row>
    <row r="143" spans="1:20" ht="12.75" customHeight="1">
      <c r="A143" s="84">
        <v>4</v>
      </c>
      <c r="B143" s="15" t="s">
        <v>2464</v>
      </c>
      <c r="C143" s="15" t="s">
        <v>2577</v>
      </c>
      <c r="D143" s="15" t="s">
        <v>2467</v>
      </c>
      <c r="E143" s="15"/>
      <c r="F143" s="15" t="s">
        <v>1357</v>
      </c>
      <c r="G143" s="15" t="s">
        <v>2467</v>
      </c>
      <c r="H143" s="15" t="s">
        <v>2585</v>
      </c>
      <c r="I143" s="15" t="s">
        <v>4061</v>
      </c>
      <c r="J143" s="15" t="s">
        <v>49</v>
      </c>
      <c r="K143" s="140">
        <v>12</v>
      </c>
      <c r="L143" s="21">
        <v>2097</v>
      </c>
      <c r="M143" s="21">
        <v>4126</v>
      </c>
      <c r="N143" s="21">
        <f t="shared" si="13"/>
        <v>6223</v>
      </c>
      <c r="O143" s="21">
        <v>2097</v>
      </c>
      <c r="P143" s="21">
        <v>4126</v>
      </c>
      <c r="Q143" s="21">
        <f t="shared" si="14"/>
        <v>6223</v>
      </c>
      <c r="R143" s="84" t="s">
        <v>66</v>
      </c>
      <c r="S143" s="23"/>
      <c r="T143" s="17"/>
    </row>
    <row r="144" spans="1:20" ht="12.75" customHeight="1">
      <c r="A144" s="84">
        <v>5</v>
      </c>
      <c r="B144" s="15" t="s">
        <v>2464</v>
      </c>
      <c r="C144" s="15" t="s">
        <v>2577</v>
      </c>
      <c r="D144" s="15" t="s">
        <v>2467</v>
      </c>
      <c r="E144" s="15"/>
      <c r="F144" s="15" t="s">
        <v>1357</v>
      </c>
      <c r="G144" s="15" t="s">
        <v>2467</v>
      </c>
      <c r="H144" s="15" t="s">
        <v>2586</v>
      </c>
      <c r="I144" s="15" t="s">
        <v>4062</v>
      </c>
      <c r="J144" s="15" t="s">
        <v>49</v>
      </c>
      <c r="K144" s="140">
        <v>12</v>
      </c>
      <c r="L144" s="21">
        <v>3434</v>
      </c>
      <c r="M144" s="21">
        <v>15905</v>
      </c>
      <c r="N144" s="21">
        <f t="shared" si="13"/>
        <v>19339</v>
      </c>
      <c r="O144" s="21">
        <v>3434</v>
      </c>
      <c r="P144" s="21">
        <v>15905</v>
      </c>
      <c r="Q144" s="21">
        <f t="shared" si="14"/>
        <v>19339</v>
      </c>
      <c r="R144" s="84" t="s">
        <v>66</v>
      </c>
      <c r="S144" s="23"/>
      <c r="T144" s="17"/>
    </row>
    <row r="145" spans="1:20" ht="12" customHeight="1">
      <c r="A145" s="84">
        <v>6</v>
      </c>
      <c r="B145" s="15" t="s">
        <v>2464</v>
      </c>
      <c r="C145" s="15" t="s">
        <v>2577</v>
      </c>
      <c r="D145" s="15" t="s">
        <v>2467</v>
      </c>
      <c r="E145" s="15"/>
      <c r="F145" s="15" t="s">
        <v>1357</v>
      </c>
      <c r="G145" s="15" t="s">
        <v>2467</v>
      </c>
      <c r="H145" s="15" t="s">
        <v>2587</v>
      </c>
      <c r="I145" s="15" t="s">
        <v>4063</v>
      </c>
      <c r="J145" s="15" t="s">
        <v>49</v>
      </c>
      <c r="K145" s="140" t="s">
        <v>2588</v>
      </c>
      <c r="L145" s="21">
        <v>4635</v>
      </c>
      <c r="M145" s="21">
        <v>20809</v>
      </c>
      <c r="N145" s="21">
        <f t="shared" si="13"/>
        <v>25444</v>
      </c>
      <c r="O145" s="21">
        <v>4635</v>
      </c>
      <c r="P145" s="21">
        <v>20809</v>
      </c>
      <c r="Q145" s="21">
        <f t="shared" si="14"/>
        <v>25444</v>
      </c>
      <c r="R145" s="84" t="s">
        <v>66</v>
      </c>
      <c r="S145" s="23"/>
      <c r="T145" s="17"/>
    </row>
    <row r="146" spans="1:20" ht="12.75" customHeight="1">
      <c r="A146" s="84">
        <v>7</v>
      </c>
      <c r="B146" s="15" t="s">
        <v>2464</v>
      </c>
      <c r="C146" s="15" t="s">
        <v>2577</v>
      </c>
      <c r="D146" s="15" t="s">
        <v>2582</v>
      </c>
      <c r="E146" s="15"/>
      <c r="F146" s="15" t="s">
        <v>1357</v>
      </c>
      <c r="G146" s="15" t="s">
        <v>2467</v>
      </c>
      <c r="H146" s="15" t="s">
        <v>2589</v>
      </c>
      <c r="I146" s="15" t="s">
        <v>4064</v>
      </c>
      <c r="J146" s="15" t="s">
        <v>49</v>
      </c>
      <c r="K146" s="140" t="s">
        <v>2590</v>
      </c>
      <c r="L146" s="21">
        <v>739</v>
      </c>
      <c r="M146" s="21">
        <v>2530</v>
      </c>
      <c r="N146" s="21">
        <f t="shared" si="13"/>
        <v>3269</v>
      </c>
      <c r="O146" s="21">
        <v>739</v>
      </c>
      <c r="P146" s="21">
        <v>2530</v>
      </c>
      <c r="Q146" s="21">
        <f t="shared" si="14"/>
        <v>3269</v>
      </c>
      <c r="R146" s="84" t="s">
        <v>66</v>
      </c>
      <c r="S146" s="23"/>
      <c r="T146" s="17"/>
    </row>
    <row r="147" spans="1:20" ht="12.75" customHeight="1">
      <c r="A147" s="84">
        <v>8</v>
      </c>
      <c r="B147" s="15" t="s">
        <v>2464</v>
      </c>
      <c r="C147" s="15" t="s">
        <v>2577</v>
      </c>
      <c r="D147" s="15" t="s">
        <v>2591</v>
      </c>
      <c r="E147" s="15"/>
      <c r="F147" s="15" t="s">
        <v>1357</v>
      </c>
      <c r="G147" s="15" t="s">
        <v>2467</v>
      </c>
      <c r="H147" s="15" t="s">
        <v>2592</v>
      </c>
      <c r="I147" s="15" t="s">
        <v>4065</v>
      </c>
      <c r="J147" s="15" t="s">
        <v>49</v>
      </c>
      <c r="K147" s="140" t="s">
        <v>2593</v>
      </c>
      <c r="L147" s="21">
        <v>1424</v>
      </c>
      <c r="M147" s="21">
        <v>4678</v>
      </c>
      <c r="N147" s="21">
        <f t="shared" si="13"/>
        <v>6102</v>
      </c>
      <c r="O147" s="21">
        <v>1424</v>
      </c>
      <c r="P147" s="21">
        <v>4678</v>
      </c>
      <c r="Q147" s="21">
        <f t="shared" si="14"/>
        <v>6102</v>
      </c>
      <c r="R147" s="84" t="s">
        <v>66</v>
      </c>
      <c r="S147" s="23"/>
      <c r="T147" s="17"/>
    </row>
    <row r="148" spans="1:20" ht="12.75" customHeight="1">
      <c r="A148" s="84">
        <v>9</v>
      </c>
      <c r="B148" s="15" t="s">
        <v>2464</v>
      </c>
      <c r="C148" s="15" t="s">
        <v>2577</v>
      </c>
      <c r="D148" s="15" t="s">
        <v>2591</v>
      </c>
      <c r="E148" s="15"/>
      <c r="F148" s="15" t="s">
        <v>1357</v>
      </c>
      <c r="G148" s="15" t="s">
        <v>2467</v>
      </c>
      <c r="H148" s="15" t="s">
        <v>2594</v>
      </c>
      <c r="I148" s="15" t="s">
        <v>4066</v>
      </c>
      <c r="J148" s="15" t="s">
        <v>49</v>
      </c>
      <c r="K148" s="140" t="s">
        <v>2595</v>
      </c>
      <c r="L148" s="21">
        <v>734</v>
      </c>
      <c r="M148" s="21">
        <v>2357</v>
      </c>
      <c r="N148" s="21">
        <f t="shared" si="13"/>
        <v>3091</v>
      </c>
      <c r="O148" s="21">
        <v>734</v>
      </c>
      <c r="P148" s="21">
        <v>2357</v>
      </c>
      <c r="Q148" s="21">
        <f t="shared" si="14"/>
        <v>3091</v>
      </c>
      <c r="R148" s="84" t="s">
        <v>66</v>
      </c>
      <c r="S148" s="23"/>
      <c r="T148" s="17"/>
    </row>
    <row r="149" spans="1:20" ht="12.75" customHeight="1">
      <c r="A149" s="84">
        <v>10</v>
      </c>
      <c r="B149" s="15" t="s">
        <v>2464</v>
      </c>
      <c r="C149" s="15" t="s">
        <v>2577</v>
      </c>
      <c r="D149" s="15" t="s">
        <v>2582</v>
      </c>
      <c r="E149" s="15"/>
      <c r="F149" s="15" t="s">
        <v>1357</v>
      </c>
      <c r="G149" s="15" t="s">
        <v>2467</v>
      </c>
      <c r="H149" s="15" t="s">
        <v>2596</v>
      </c>
      <c r="I149" s="15" t="s">
        <v>4067</v>
      </c>
      <c r="J149" s="15" t="s">
        <v>49</v>
      </c>
      <c r="K149" s="140" t="s">
        <v>2588</v>
      </c>
      <c r="L149" s="21">
        <v>2388</v>
      </c>
      <c r="M149" s="21">
        <v>7024</v>
      </c>
      <c r="N149" s="21">
        <f t="shared" si="13"/>
        <v>9412</v>
      </c>
      <c r="O149" s="21">
        <v>2388</v>
      </c>
      <c r="P149" s="21">
        <v>7024</v>
      </c>
      <c r="Q149" s="21">
        <f t="shared" si="14"/>
        <v>9412</v>
      </c>
      <c r="R149" s="84" t="s">
        <v>66</v>
      </c>
      <c r="S149" s="23"/>
      <c r="T149" s="17"/>
    </row>
    <row r="150" spans="1:20" ht="12.75" customHeight="1">
      <c r="A150" s="84">
        <v>11</v>
      </c>
      <c r="B150" s="15" t="s">
        <v>2464</v>
      </c>
      <c r="C150" s="15" t="s">
        <v>2577</v>
      </c>
      <c r="D150" s="15" t="s">
        <v>2597</v>
      </c>
      <c r="E150" s="15"/>
      <c r="F150" s="15" t="s">
        <v>1357</v>
      </c>
      <c r="G150" s="15" t="s">
        <v>2467</v>
      </c>
      <c r="H150" s="15" t="s">
        <v>2598</v>
      </c>
      <c r="I150" s="15" t="s">
        <v>4068</v>
      </c>
      <c r="J150" s="15" t="s">
        <v>49</v>
      </c>
      <c r="K150" s="140" t="s">
        <v>2599</v>
      </c>
      <c r="L150" s="21">
        <v>2062</v>
      </c>
      <c r="M150" s="21">
        <v>6532</v>
      </c>
      <c r="N150" s="21">
        <f t="shared" si="13"/>
        <v>8594</v>
      </c>
      <c r="O150" s="21">
        <v>2062</v>
      </c>
      <c r="P150" s="21">
        <v>6532</v>
      </c>
      <c r="Q150" s="21">
        <f t="shared" si="14"/>
        <v>8594</v>
      </c>
      <c r="R150" s="84" t="s">
        <v>66</v>
      </c>
      <c r="S150" s="23"/>
      <c r="T150" s="17"/>
    </row>
    <row r="151" spans="1:20" ht="12.75" customHeight="1">
      <c r="A151" s="84">
        <v>12</v>
      </c>
      <c r="B151" s="15" t="s">
        <v>2464</v>
      </c>
      <c r="C151" s="15" t="s">
        <v>2577</v>
      </c>
      <c r="D151" s="15" t="s">
        <v>2597</v>
      </c>
      <c r="E151" s="15"/>
      <c r="F151" s="15" t="s">
        <v>1357</v>
      </c>
      <c r="G151" s="15" t="s">
        <v>2467</v>
      </c>
      <c r="H151" s="15" t="s">
        <v>2600</v>
      </c>
      <c r="I151" s="15" t="s">
        <v>4069</v>
      </c>
      <c r="J151" s="15" t="s">
        <v>49</v>
      </c>
      <c r="K151" s="140" t="s">
        <v>2601</v>
      </c>
      <c r="L151" s="21">
        <v>3492</v>
      </c>
      <c r="M151" s="21">
        <v>5599</v>
      </c>
      <c r="N151" s="21">
        <f t="shared" si="13"/>
        <v>9091</v>
      </c>
      <c r="O151" s="21">
        <v>3492</v>
      </c>
      <c r="P151" s="21">
        <v>5599</v>
      </c>
      <c r="Q151" s="21">
        <f t="shared" si="14"/>
        <v>9091</v>
      </c>
      <c r="R151" s="84" t="s">
        <v>66</v>
      </c>
      <c r="S151" s="23"/>
      <c r="T151" s="17"/>
    </row>
    <row r="152" spans="1:20" ht="12.75" customHeight="1">
      <c r="A152" s="84">
        <v>13</v>
      </c>
      <c r="B152" s="15" t="s">
        <v>2464</v>
      </c>
      <c r="C152" s="15" t="s">
        <v>2577</v>
      </c>
      <c r="D152" s="15" t="s">
        <v>2602</v>
      </c>
      <c r="E152" s="15"/>
      <c r="F152" s="15" t="s">
        <v>1357</v>
      </c>
      <c r="G152" s="15" t="s">
        <v>2467</v>
      </c>
      <c r="H152" s="15" t="s">
        <v>2603</v>
      </c>
      <c r="I152" s="15" t="s">
        <v>4070</v>
      </c>
      <c r="J152" s="15" t="s">
        <v>49</v>
      </c>
      <c r="K152" s="140" t="s">
        <v>2588</v>
      </c>
      <c r="L152" s="21">
        <v>1590</v>
      </c>
      <c r="M152" s="21">
        <v>2619</v>
      </c>
      <c r="N152" s="21">
        <f t="shared" si="13"/>
        <v>4209</v>
      </c>
      <c r="O152" s="21">
        <v>1590</v>
      </c>
      <c r="P152" s="21">
        <v>2619</v>
      </c>
      <c r="Q152" s="21">
        <f t="shared" si="14"/>
        <v>4209</v>
      </c>
      <c r="R152" s="84" t="s">
        <v>66</v>
      </c>
      <c r="S152" s="23"/>
      <c r="T152" s="17"/>
    </row>
    <row r="153" spans="1:20" ht="12.75" customHeight="1">
      <c r="A153" s="84">
        <v>14</v>
      </c>
      <c r="B153" s="15" t="s">
        <v>2464</v>
      </c>
      <c r="C153" s="15" t="s">
        <v>2577</v>
      </c>
      <c r="D153" s="15" t="s">
        <v>2602</v>
      </c>
      <c r="E153" s="15"/>
      <c r="F153" s="15" t="s">
        <v>1357</v>
      </c>
      <c r="G153" s="15" t="s">
        <v>2467</v>
      </c>
      <c r="H153" s="15" t="s">
        <v>2604</v>
      </c>
      <c r="I153" s="15" t="s">
        <v>4071</v>
      </c>
      <c r="J153" s="15" t="s">
        <v>49</v>
      </c>
      <c r="K153" s="140" t="s">
        <v>2605</v>
      </c>
      <c r="L153" s="21">
        <v>2206</v>
      </c>
      <c r="M153" s="21">
        <v>3677</v>
      </c>
      <c r="N153" s="21">
        <f t="shared" si="13"/>
        <v>5883</v>
      </c>
      <c r="O153" s="21">
        <v>2206</v>
      </c>
      <c r="P153" s="21">
        <v>3677</v>
      </c>
      <c r="Q153" s="21">
        <f t="shared" si="14"/>
        <v>5883</v>
      </c>
      <c r="R153" s="84" t="s">
        <v>66</v>
      </c>
      <c r="S153" s="23"/>
      <c r="T153" s="17"/>
    </row>
    <row r="154" spans="1:20" ht="12.75" customHeight="1">
      <c r="A154" s="84">
        <v>15</v>
      </c>
      <c r="B154" s="15" t="s">
        <v>2464</v>
      </c>
      <c r="C154" s="15" t="s">
        <v>2577</v>
      </c>
      <c r="D154" s="15" t="s">
        <v>2602</v>
      </c>
      <c r="E154" s="15"/>
      <c r="F154" s="15" t="s">
        <v>1357</v>
      </c>
      <c r="G154" s="15" t="s">
        <v>2467</v>
      </c>
      <c r="H154" s="15" t="s">
        <v>2606</v>
      </c>
      <c r="I154" s="15" t="s">
        <v>4072</v>
      </c>
      <c r="J154" s="15" t="s">
        <v>49</v>
      </c>
      <c r="K154" s="140" t="s">
        <v>2590</v>
      </c>
      <c r="L154" s="21">
        <v>1834</v>
      </c>
      <c r="M154" s="21">
        <v>3113</v>
      </c>
      <c r="N154" s="21">
        <f t="shared" si="13"/>
        <v>4947</v>
      </c>
      <c r="O154" s="21">
        <v>1834</v>
      </c>
      <c r="P154" s="21">
        <v>3113</v>
      </c>
      <c r="Q154" s="21">
        <f t="shared" si="14"/>
        <v>4947</v>
      </c>
      <c r="R154" s="84" t="s">
        <v>66</v>
      </c>
      <c r="S154" s="23"/>
      <c r="T154" s="17"/>
    </row>
    <row r="155" spans="1:20" ht="12.75" customHeight="1">
      <c r="A155" s="84">
        <v>16</v>
      </c>
      <c r="B155" s="15" t="s">
        <v>2464</v>
      </c>
      <c r="C155" s="15" t="s">
        <v>2577</v>
      </c>
      <c r="D155" s="15" t="s">
        <v>2607</v>
      </c>
      <c r="E155" s="15"/>
      <c r="F155" s="15" t="s">
        <v>1357</v>
      </c>
      <c r="G155" s="15" t="s">
        <v>2467</v>
      </c>
      <c r="H155" s="15" t="s">
        <v>2608</v>
      </c>
      <c r="I155" s="15" t="s">
        <v>4073</v>
      </c>
      <c r="J155" s="15" t="s">
        <v>49</v>
      </c>
      <c r="K155" s="140" t="s">
        <v>2595</v>
      </c>
      <c r="L155" s="21">
        <v>605</v>
      </c>
      <c r="M155" s="21">
        <v>1920</v>
      </c>
      <c r="N155" s="21">
        <f t="shared" si="13"/>
        <v>2525</v>
      </c>
      <c r="O155" s="21">
        <v>605</v>
      </c>
      <c r="P155" s="21">
        <v>1920</v>
      </c>
      <c r="Q155" s="21">
        <f t="shared" si="14"/>
        <v>2525</v>
      </c>
      <c r="R155" s="84" t="s">
        <v>66</v>
      </c>
      <c r="S155" s="23"/>
      <c r="T155" s="17"/>
    </row>
    <row r="156" spans="1:20" ht="12.75" customHeight="1">
      <c r="A156" s="84">
        <v>17</v>
      </c>
      <c r="B156" s="15" t="s">
        <v>2464</v>
      </c>
      <c r="C156" s="15" t="s">
        <v>2577</v>
      </c>
      <c r="D156" s="15" t="s">
        <v>2607</v>
      </c>
      <c r="E156" s="15"/>
      <c r="F156" s="15" t="s">
        <v>1357</v>
      </c>
      <c r="G156" s="15" t="s">
        <v>2467</v>
      </c>
      <c r="H156" s="15" t="s">
        <v>2609</v>
      </c>
      <c r="I156" s="15" t="s">
        <v>4074</v>
      </c>
      <c r="J156" s="15" t="s">
        <v>49</v>
      </c>
      <c r="K156" s="140" t="s">
        <v>2605</v>
      </c>
      <c r="L156" s="21">
        <v>350</v>
      </c>
      <c r="M156" s="21">
        <v>1112</v>
      </c>
      <c r="N156" s="21">
        <f t="shared" si="13"/>
        <v>1462</v>
      </c>
      <c r="O156" s="21">
        <v>350</v>
      </c>
      <c r="P156" s="21">
        <v>1112</v>
      </c>
      <c r="Q156" s="21">
        <f t="shared" si="14"/>
        <v>1462</v>
      </c>
      <c r="R156" s="84" t="s">
        <v>66</v>
      </c>
      <c r="S156" s="23"/>
      <c r="T156" s="17"/>
    </row>
    <row r="157" spans="1:20" ht="12.75" customHeight="1">
      <c r="A157" s="84">
        <v>18</v>
      </c>
      <c r="B157" s="15" t="s">
        <v>2464</v>
      </c>
      <c r="C157" s="15" t="s">
        <v>2577</v>
      </c>
      <c r="D157" s="15" t="s">
        <v>2607</v>
      </c>
      <c r="E157" s="15"/>
      <c r="F157" s="15" t="s">
        <v>1357</v>
      </c>
      <c r="G157" s="15" t="s">
        <v>2467</v>
      </c>
      <c r="H157" s="15" t="s">
        <v>2610</v>
      </c>
      <c r="I157" s="15" t="s">
        <v>4075</v>
      </c>
      <c r="J157" s="15" t="s">
        <v>49</v>
      </c>
      <c r="K157" s="140" t="s">
        <v>2593</v>
      </c>
      <c r="L157" s="21">
        <v>943</v>
      </c>
      <c r="M157" s="21">
        <v>3068</v>
      </c>
      <c r="N157" s="21">
        <f t="shared" si="13"/>
        <v>4011</v>
      </c>
      <c r="O157" s="21">
        <v>943</v>
      </c>
      <c r="P157" s="21">
        <v>3068</v>
      </c>
      <c r="Q157" s="21">
        <f t="shared" si="14"/>
        <v>4011</v>
      </c>
      <c r="R157" s="84" t="s">
        <v>66</v>
      </c>
      <c r="S157" s="23"/>
      <c r="T157" s="17"/>
    </row>
    <row r="158" spans="1:20" ht="12.75" customHeight="1">
      <c r="A158" s="84">
        <v>19</v>
      </c>
      <c r="B158" s="15" t="s">
        <v>2464</v>
      </c>
      <c r="C158" s="15" t="s">
        <v>2577</v>
      </c>
      <c r="D158" s="15" t="s">
        <v>2611</v>
      </c>
      <c r="E158" s="15"/>
      <c r="F158" s="15" t="s">
        <v>1357</v>
      </c>
      <c r="G158" s="15" t="s">
        <v>2467</v>
      </c>
      <c r="H158" s="15" t="s">
        <v>2612</v>
      </c>
      <c r="I158" s="15" t="s">
        <v>4076</v>
      </c>
      <c r="J158" s="15" t="s">
        <v>49</v>
      </c>
      <c r="K158" s="140" t="s">
        <v>2595</v>
      </c>
      <c r="L158" s="21">
        <v>1657</v>
      </c>
      <c r="M158" s="21">
        <v>4869</v>
      </c>
      <c r="N158" s="21">
        <f t="shared" si="13"/>
        <v>6526</v>
      </c>
      <c r="O158" s="21">
        <v>1657</v>
      </c>
      <c r="P158" s="21">
        <v>4869</v>
      </c>
      <c r="Q158" s="21">
        <f t="shared" si="14"/>
        <v>6526</v>
      </c>
      <c r="R158" s="84" t="s">
        <v>66</v>
      </c>
      <c r="S158" s="23"/>
      <c r="T158" s="17"/>
    </row>
    <row r="159" spans="1:20" ht="12.75" customHeight="1">
      <c r="A159" s="84">
        <v>20</v>
      </c>
      <c r="B159" s="15" t="s">
        <v>2464</v>
      </c>
      <c r="C159" s="15" t="s">
        <v>2577</v>
      </c>
      <c r="D159" s="15" t="s">
        <v>2613</v>
      </c>
      <c r="E159" s="15"/>
      <c r="F159" s="15" t="s">
        <v>1357</v>
      </c>
      <c r="G159" s="15" t="s">
        <v>2467</v>
      </c>
      <c r="H159" s="15" t="s">
        <v>2614</v>
      </c>
      <c r="I159" s="15" t="s">
        <v>4077</v>
      </c>
      <c r="J159" s="15" t="s">
        <v>49</v>
      </c>
      <c r="K159" s="140" t="s">
        <v>2605</v>
      </c>
      <c r="L159" s="21">
        <v>250</v>
      </c>
      <c r="M159" s="21">
        <v>850</v>
      </c>
      <c r="N159" s="21">
        <f t="shared" si="13"/>
        <v>1100</v>
      </c>
      <c r="O159" s="21">
        <v>250</v>
      </c>
      <c r="P159" s="21">
        <v>850</v>
      </c>
      <c r="Q159" s="21">
        <f t="shared" si="14"/>
        <v>1100</v>
      </c>
      <c r="R159" s="84" t="s">
        <v>66</v>
      </c>
      <c r="S159" s="23"/>
      <c r="T159" s="17"/>
    </row>
    <row r="160" spans="1:20" ht="12.75" customHeight="1">
      <c r="A160" s="84">
        <v>21</v>
      </c>
      <c r="B160" s="15" t="s">
        <v>2464</v>
      </c>
      <c r="C160" s="15" t="s">
        <v>2577</v>
      </c>
      <c r="D160" s="15" t="s">
        <v>2615</v>
      </c>
      <c r="E160" s="15"/>
      <c r="F160" s="15" t="s">
        <v>1357</v>
      </c>
      <c r="G160" s="15" t="s">
        <v>2467</v>
      </c>
      <c r="H160" s="15" t="s">
        <v>2616</v>
      </c>
      <c r="I160" s="15" t="s">
        <v>4078</v>
      </c>
      <c r="J160" s="15" t="s">
        <v>49</v>
      </c>
      <c r="K160" s="140" t="s">
        <v>2605</v>
      </c>
      <c r="L160" s="21">
        <v>297</v>
      </c>
      <c r="M160" s="21">
        <v>894</v>
      </c>
      <c r="N160" s="21">
        <f t="shared" si="13"/>
        <v>1191</v>
      </c>
      <c r="O160" s="21">
        <v>297</v>
      </c>
      <c r="P160" s="21">
        <v>894</v>
      </c>
      <c r="Q160" s="21">
        <f t="shared" si="14"/>
        <v>1191</v>
      </c>
      <c r="R160" s="84" t="s">
        <v>66</v>
      </c>
      <c r="S160" s="23"/>
      <c r="T160" s="17"/>
    </row>
    <row r="161" spans="1:20" ht="12.75" customHeight="1">
      <c r="A161" s="84">
        <v>22</v>
      </c>
      <c r="B161" s="15" t="s">
        <v>2464</v>
      </c>
      <c r="C161" s="15" t="s">
        <v>2577</v>
      </c>
      <c r="D161" s="15" t="s">
        <v>2617</v>
      </c>
      <c r="E161" s="15"/>
      <c r="F161" s="15" t="s">
        <v>1357</v>
      </c>
      <c r="G161" s="15" t="s">
        <v>2467</v>
      </c>
      <c r="H161" s="15" t="s">
        <v>2618</v>
      </c>
      <c r="I161" s="15" t="s">
        <v>4079</v>
      </c>
      <c r="J161" s="15" t="s">
        <v>49</v>
      </c>
      <c r="K161" s="140" t="s">
        <v>2595</v>
      </c>
      <c r="L161" s="21">
        <v>147</v>
      </c>
      <c r="M161" s="21">
        <v>418</v>
      </c>
      <c r="N161" s="21">
        <f t="shared" si="13"/>
        <v>565</v>
      </c>
      <c r="O161" s="21">
        <v>147</v>
      </c>
      <c r="P161" s="21">
        <v>418</v>
      </c>
      <c r="Q161" s="21">
        <f t="shared" si="14"/>
        <v>565</v>
      </c>
      <c r="R161" s="84" t="s">
        <v>66</v>
      </c>
      <c r="S161" s="23"/>
      <c r="T161" s="17"/>
    </row>
    <row r="162" spans="1:20" ht="12.75" customHeight="1">
      <c r="A162" s="84">
        <v>23</v>
      </c>
      <c r="B162" s="15" t="s">
        <v>2464</v>
      </c>
      <c r="C162" s="15" t="s">
        <v>2577</v>
      </c>
      <c r="D162" s="15" t="s">
        <v>2619</v>
      </c>
      <c r="E162" s="15"/>
      <c r="F162" s="15" t="s">
        <v>1357</v>
      </c>
      <c r="G162" s="15" t="s">
        <v>2467</v>
      </c>
      <c r="H162" s="15" t="s">
        <v>2620</v>
      </c>
      <c r="I162" s="15" t="s">
        <v>4080</v>
      </c>
      <c r="J162" s="15" t="s">
        <v>49</v>
      </c>
      <c r="K162" s="140" t="s">
        <v>2590</v>
      </c>
      <c r="L162" s="21">
        <v>898</v>
      </c>
      <c r="M162" s="21">
        <v>1485</v>
      </c>
      <c r="N162" s="21">
        <f t="shared" si="13"/>
        <v>2383</v>
      </c>
      <c r="O162" s="21">
        <v>898</v>
      </c>
      <c r="P162" s="21">
        <v>1485</v>
      </c>
      <c r="Q162" s="21">
        <f t="shared" si="14"/>
        <v>2383</v>
      </c>
      <c r="R162" s="84" t="s">
        <v>66</v>
      </c>
      <c r="S162" s="23"/>
      <c r="T162" s="17"/>
    </row>
    <row r="163" spans="1:20" ht="12.75" customHeight="1">
      <c r="A163" s="84">
        <v>24</v>
      </c>
      <c r="B163" s="15" t="s">
        <v>2464</v>
      </c>
      <c r="C163" s="15" t="s">
        <v>2577</v>
      </c>
      <c r="D163" s="15" t="s">
        <v>2619</v>
      </c>
      <c r="E163" s="15"/>
      <c r="F163" s="15" t="s">
        <v>1357</v>
      </c>
      <c r="G163" s="15" t="s">
        <v>2467</v>
      </c>
      <c r="H163" s="15" t="s">
        <v>2621</v>
      </c>
      <c r="I163" s="15" t="s">
        <v>4081</v>
      </c>
      <c r="J163" s="15" t="s">
        <v>49</v>
      </c>
      <c r="K163" s="140" t="s">
        <v>2599</v>
      </c>
      <c r="L163" s="21">
        <v>644</v>
      </c>
      <c r="M163" s="21">
        <v>2099</v>
      </c>
      <c r="N163" s="21">
        <f t="shared" si="13"/>
        <v>2743</v>
      </c>
      <c r="O163" s="21">
        <v>644</v>
      </c>
      <c r="P163" s="21">
        <v>2099</v>
      </c>
      <c r="Q163" s="21">
        <f t="shared" si="14"/>
        <v>2743</v>
      </c>
      <c r="R163" s="84" t="s">
        <v>66</v>
      </c>
      <c r="S163" s="23"/>
      <c r="T163" s="17"/>
    </row>
    <row r="164" spans="1:20" ht="12.75" customHeight="1">
      <c r="A164" s="84">
        <v>25</v>
      </c>
      <c r="B164" s="15" t="s">
        <v>2464</v>
      </c>
      <c r="C164" s="15" t="s">
        <v>2577</v>
      </c>
      <c r="D164" s="15" t="s">
        <v>2467</v>
      </c>
      <c r="E164" s="15"/>
      <c r="F164" s="15" t="s">
        <v>1357</v>
      </c>
      <c r="G164" s="15" t="s">
        <v>2467</v>
      </c>
      <c r="H164" s="15" t="s">
        <v>2622</v>
      </c>
      <c r="I164" s="15" t="s">
        <v>4082</v>
      </c>
      <c r="J164" s="15" t="s">
        <v>49</v>
      </c>
      <c r="K164" s="140">
        <v>4</v>
      </c>
      <c r="L164" s="21">
        <v>445</v>
      </c>
      <c r="M164" s="21">
        <v>1457</v>
      </c>
      <c r="N164" s="21">
        <f t="shared" si="13"/>
        <v>1902</v>
      </c>
      <c r="O164" s="21">
        <v>445</v>
      </c>
      <c r="P164" s="21">
        <v>1457</v>
      </c>
      <c r="Q164" s="21">
        <f t="shared" si="14"/>
        <v>1902</v>
      </c>
      <c r="R164" s="84" t="s">
        <v>66</v>
      </c>
      <c r="S164" s="23"/>
      <c r="T164" s="17"/>
    </row>
    <row r="165" spans="1:20" ht="12.75" customHeight="1">
      <c r="A165" s="84">
        <v>26</v>
      </c>
      <c r="B165" s="15" t="s">
        <v>2464</v>
      </c>
      <c r="C165" s="15" t="s">
        <v>2577</v>
      </c>
      <c r="D165" s="15" t="s">
        <v>2623</v>
      </c>
      <c r="E165" s="15"/>
      <c r="F165" s="15" t="s">
        <v>1357</v>
      </c>
      <c r="G165" s="15" t="s">
        <v>2467</v>
      </c>
      <c r="H165" s="15" t="s">
        <v>2624</v>
      </c>
      <c r="I165" s="15" t="s">
        <v>4083</v>
      </c>
      <c r="J165" s="15" t="s">
        <v>49</v>
      </c>
      <c r="K165" s="140" t="s">
        <v>2584</v>
      </c>
      <c r="L165" s="21">
        <v>2670</v>
      </c>
      <c r="M165" s="21">
        <v>5031</v>
      </c>
      <c r="N165" s="21">
        <f t="shared" si="13"/>
        <v>7701</v>
      </c>
      <c r="O165" s="21">
        <v>2670</v>
      </c>
      <c r="P165" s="21">
        <v>5031</v>
      </c>
      <c r="Q165" s="21">
        <f t="shared" si="14"/>
        <v>7701</v>
      </c>
      <c r="R165" s="84" t="s">
        <v>66</v>
      </c>
      <c r="S165" s="23"/>
      <c r="T165" s="17"/>
    </row>
    <row r="166" spans="1:20" ht="12.75" customHeight="1">
      <c r="A166" s="84">
        <v>27</v>
      </c>
      <c r="B166" s="15" t="s">
        <v>2464</v>
      </c>
      <c r="C166" s="15" t="s">
        <v>2577</v>
      </c>
      <c r="D166" s="15" t="s">
        <v>2623</v>
      </c>
      <c r="E166" s="15"/>
      <c r="F166" s="15" t="s">
        <v>1357</v>
      </c>
      <c r="G166" s="15" t="s">
        <v>2467</v>
      </c>
      <c r="H166" s="15" t="s">
        <v>2625</v>
      </c>
      <c r="I166" s="15" t="s">
        <v>4084</v>
      </c>
      <c r="J166" s="15" t="s">
        <v>49</v>
      </c>
      <c r="K166" s="140" t="s">
        <v>2595</v>
      </c>
      <c r="L166" s="21">
        <v>430</v>
      </c>
      <c r="M166" s="21">
        <v>1343</v>
      </c>
      <c r="N166" s="21">
        <f t="shared" si="13"/>
        <v>1773</v>
      </c>
      <c r="O166" s="21">
        <v>430</v>
      </c>
      <c r="P166" s="21">
        <v>1343</v>
      </c>
      <c r="Q166" s="21">
        <f t="shared" si="14"/>
        <v>1773</v>
      </c>
      <c r="R166" s="84" t="s">
        <v>66</v>
      </c>
      <c r="S166" s="23"/>
      <c r="T166" s="17"/>
    </row>
    <row r="167" spans="1:20" ht="12.75" customHeight="1">
      <c r="A167" s="84">
        <v>28</v>
      </c>
      <c r="B167" s="15" t="s">
        <v>2464</v>
      </c>
      <c r="C167" s="15" t="s">
        <v>2577</v>
      </c>
      <c r="D167" s="15" t="s">
        <v>2626</v>
      </c>
      <c r="E167" s="15"/>
      <c r="F167" s="15" t="s">
        <v>1357</v>
      </c>
      <c r="G167" s="15" t="s">
        <v>2467</v>
      </c>
      <c r="H167" s="15" t="s">
        <v>2627</v>
      </c>
      <c r="I167" s="15" t="s">
        <v>4085</v>
      </c>
      <c r="J167" s="15" t="s">
        <v>49</v>
      </c>
      <c r="K167" s="140" t="s">
        <v>2605</v>
      </c>
      <c r="L167" s="21">
        <v>311</v>
      </c>
      <c r="M167" s="21">
        <v>682</v>
      </c>
      <c r="N167" s="21">
        <f t="shared" si="13"/>
        <v>993</v>
      </c>
      <c r="O167" s="21">
        <v>311</v>
      </c>
      <c r="P167" s="21">
        <v>682</v>
      </c>
      <c r="Q167" s="21">
        <f t="shared" si="14"/>
        <v>993</v>
      </c>
      <c r="R167" s="84" t="s">
        <v>66</v>
      </c>
      <c r="S167" s="23"/>
      <c r="T167" s="17"/>
    </row>
    <row r="168" spans="1:20" ht="12.75" customHeight="1">
      <c r="A168" s="84">
        <v>29</v>
      </c>
      <c r="B168" s="15" t="s">
        <v>2464</v>
      </c>
      <c r="C168" s="15" t="s">
        <v>2577</v>
      </c>
      <c r="D168" s="15" t="s">
        <v>2626</v>
      </c>
      <c r="E168" s="15"/>
      <c r="F168" s="15" t="s">
        <v>1357</v>
      </c>
      <c r="G168" s="15" t="s">
        <v>2467</v>
      </c>
      <c r="H168" s="15" t="s">
        <v>2628</v>
      </c>
      <c r="I168" s="15" t="s">
        <v>4086</v>
      </c>
      <c r="J168" s="15" t="s">
        <v>49</v>
      </c>
      <c r="K168" s="140" t="s">
        <v>2590</v>
      </c>
      <c r="L168" s="21">
        <v>401</v>
      </c>
      <c r="M168" s="21">
        <v>1351</v>
      </c>
      <c r="N168" s="21">
        <f t="shared" si="13"/>
        <v>1752</v>
      </c>
      <c r="O168" s="21">
        <v>401</v>
      </c>
      <c r="P168" s="21">
        <v>1351</v>
      </c>
      <c r="Q168" s="21">
        <f t="shared" si="14"/>
        <v>1752</v>
      </c>
      <c r="R168" s="84" t="s">
        <v>66</v>
      </c>
      <c r="S168" s="23"/>
      <c r="T168" s="17"/>
    </row>
    <row r="169" spans="1:20" ht="12.75" customHeight="1">
      <c r="A169" s="84">
        <v>30</v>
      </c>
      <c r="B169" s="15" t="s">
        <v>2464</v>
      </c>
      <c r="C169" s="15" t="s">
        <v>2577</v>
      </c>
      <c r="D169" s="15" t="s">
        <v>2623</v>
      </c>
      <c r="E169" s="15"/>
      <c r="F169" s="15" t="s">
        <v>1357</v>
      </c>
      <c r="G169" s="15" t="s">
        <v>2467</v>
      </c>
      <c r="H169" s="15" t="s">
        <v>2629</v>
      </c>
      <c r="I169" s="15" t="s">
        <v>4087</v>
      </c>
      <c r="J169" s="15" t="s">
        <v>49</v>
      </c>
      <c r="K169" s="140" t="s">
        <v>2595</v>
      </c>
      <c r="L169" s="21">
        <v>2694</v>
      </c>
      <c r="M169" s="21">
        <v>10103</v>
      </c>
      <c r="N169" s="21">
        <f t="shared" si="13"/>
        <v>12797</v>
      </c>
      <c r="O169" s="21">
        <v>2694</v>
      </c>
      <c r="P169" s="21">
        <v>10103</v>
      </c>
      <c r="Q169" s="21">
        <f t="shared" si="14"/>
        <v>12797</v>
      </c>
      <c r="R169" s="84" t="s">
        <v>66</v>
      </c>
      <c r="S169" s="23"/>
      <c r="T169" s="17"/>
    </row>
    <row r="170" spans="1:20" ht="12.75" customHeight="1">
      <c r="A170" s="84">
        <v>31</v>
      </c>
      <c r="B170" s="15" t="s">
        <v>2464</v>
      </c>
      <c r="C170" s="15" t="s">
        <v>2577</v>
      </c>
      <c r="D170" s="15" t="s">
        <v>2582</v>
      </c>
      <c r="E170" s="15"/>
      <c r="F170" s="15" t="s">
        <v>1357</v>
      </c>
      <c r="G170" s="15" t="s">
        <v>2467</v>
      </c>
      <c r="H170" s="15" t="s">
        <v>2630</v>
      </c>
      <c r="I170" s="15" t="s">
        <v>4088</v>
      </c>
      <c r="J170" s="15" t="s">
        <v>49</v>
      </c>
      <c r="K170" s="140" t="s">
        <v>2601</v>
      </c>
      <c r="L170" s="21">
        <v>546</v>
      </c>
      <c r="M170" s="21">
        <v>912</v>
      </c>
      <c r="N170" s="21">
        <f t="shared" si="13"/>
        <v>1458</v>
      </c>
      <c r="O170" s="21">
        <v>546</v>
      </c>
      <c r="P170" s="21">
        <v>912</v>
      </c>
      <c r="Q170" s="21">
        <f t="shared" si="14"/>
        <v>1458</v>
      </c>
      <c r="R170" s="84" t="s">
        <v>66</v>
      </c>
      <c r="S170" s="23"/>
      <c r="T170" s="17"/>
    </row>
    <row r="171" spans="1:20" ht="12.75" customHeight="1">
      <c r="A171" s="84">
        <v>32</v>
      </c>
      <c r="B171" s="15" t="s">
        <v>2464</v>
      </c>
      <c r="C171" s="15" t="s">
        <v>2577</v>
      </c>
      <c r="D171" s="15" t="s">
        <v>2582</v>
      </c>
      <c r="E171" s="15"/>
      <c r="F171" s="15" t="s">
        <v>1357</v>
      </c>
      <c r="G171" s="15" t="s">
        <v>2467</v>
      </c>
      <c r="H171" s="15" t="s">
        <v>2631</v>
      </c>
      <c r="I171" s="15" t="s">
        <v>4089</v>
      </c>
      <c r="J171" s="15" t="s">
        <v>49</v>
      </c>
      <c r="K171" s="140" t="s">
        <v>2588</v>
      </c>
      <c r="L171" s="21">
        <v>6530</v>
      </c>
      <c r="M171" s="21">
        <v>28310</v>
      </c>
      <c r="N171" s="21">
        <f t="shared" si="13"/>
        <v>34840</v>
      </c>
      <c r="O171" s="21">
        <v>6530</v>
      </c>
      <c r="P171" s="21">
        <v>28310</v>
      </c>
      <c r="Q171" s="21">
        <f t="shared" si="14"/>
        <v>34840</v>
      </c>
      <c r="R171" s="84" t="s">
        <v>66</v>
      </c>
      <c r="S171" s="23"/>
      <c r="T171" s="17"/>
    </row>
    <row r="172" spans="1:20" ht="12.75" customHeight="1">
      <c r="A172" s="84">
        <v>33</v>
      </c>
      <c r="B172" s="15" t="s">
        <v>2464</v>
      </c>
      <c r="C172" s="15" t="s">
        <v>2577</v>
      </c>
      <c r="D172" s="15" t="s">
        <v>2632</v>
      </c>
      <c r="E172" s="15"/>
      <c r="F172" s="15" t="s">
        <v>1357</v>
      </c>
      <c r="G172" s="15" t="s">
        <v>2467</v>
      </c>
      <c r="H172" s="15" t="s">
        <v>2633</v>
      </c>
      <c r="I172" s="15" t="s">
        <v>4090</v>
      </c>
      <c r="J172" s="15" t="s">
        <v>49</v>
      </c>
      <c r="K172" s="140" t="s">
        <v>2605</v>
      </c>
      <c r="L172" s="21">
        <v>524</v>
      </c>
      <c r="M172" s="21">
        <v>1215</v>
      </c>
      <c r="N172" s="21">
        <f t="shared" si="13"/>
        <v>1739</v>
      </c>
      <c r="O172" s="21">
        <v>524</v>
      </c>
      <c r="P172" s="21">
        <v>1215</v>
      </c>
      <c r="Q172" s="21">
        <f t="shared" si="14"/>
        <v>1739</v>
      </c>
      <c r="R172" s="84" t="s">
        <v>66</v>
      </c>
      <c r="S172" s="23"/>
      <c r="T172" s="17"/>
    </row>
    <row r="173" spans="1:20" ht="12.75" customHeight="1">
      <c r="A173" s="84">
        <v>34</v>
      </c>
      <c r="B173" s="15" t="s">
        <v>2464</v>
      </c>
      <c r="C173" s="15" t="s">
        <v>2577</v>
      </c>
      <c r="D173" s="15" t="s">
        <v>2632</v>
      </c>
      <c r="E173" s="15"/>
      <c r="F173" s="15" t="s">
        <v>1357</v>
      </c>
      <c r="G173" s="15" t="s">
        <v>2467</v>
      </c>
      <c r="H173" s="15" t="s">
        <v>2634</v>
      </c>
      <c r="I173" s="15" t="s">
        <v>4091</v>
      </c>
      <c r="J173" s="15" t="s">
        <v>49</v>
      </c>
      <c r="K173" s="140" t="s">
        <v>2605</v>
      </c>
      <c r="L173" s="21">
        <v>370</v>
      </c>
      <c r="M173" s="21">
        <v>1287</v>
      </c>
      <c r="N173" s="21">
        <f t="shared" si="13"/>
        <v>1657</v>
      </c>
      <c r="O173" s="21">
        <v>370</v>
      </c>
      <c r="P173" s="21">
        <v>1287</v>
      </c>
      <c r="Q173" s="21">
        <f t="shared" si="14"/>
        <v>1657</v>
      </c>
      <c r="R173" s="84" t="s">
        <v>66</v>
      </c>
      <c r="S173" s="23"/>
      <c r="T173" s="17"/>
    </row>
    <row r="174" spans="1:20" ht="12.75" customHeight="1">
      <c r="A174" s="84">
        <v>35</v>
      </c>
      <c r="B174" s="15" t="s">
        <v>2464</v>
      </c>
      <c r="C174" s="15" t="s">
        <v>2577</v>
      </c>
      <c r="D174" s="15" t="s">
        <v>2632</v>
      </c>
      <c r="E174" s="15"/>
      <c r="F174" s="15" t="s">
        <v>1357</v>
      </c>
      <c r="G174" s="15" t="s">
        <v>2467</v>
      </c>
      <c r="H174" s="15" t="s">
        <v>2635</v>
      </c>
      <c r="I174" s="15" t="s">
        <v>4092</v>
      </c>
      <c r="J174" s="15" t="s">
        <v>49</v>
      </c>
      <c r="K174" s="140" t="s">
        <v>2599</v>
      </c>
      <c r="L174" s="21">
        <v>306</v>
      </c>
      <c r="M174" s="21">
        <v>924</v>
      </c>
      <c r="N174" s="21">
        <f t="shared" si="13"/>
        <v>1230</v>
      </c>
      <c r="O174" s="21">
        <v>306</v>
      </c>
      <c r="P174" s="21">
        <v>924</v>
      </c>
      <c r="Q174" s="21">
        <f t="shared" si="14"/>
        <v>1230</v>
      </c>
      <c r="R174" s="84" t="s">
        <v>66</v>
      </c>
      <c r="S174" s="23"/>
      <c r="T174" s="17"/>
    </row>
    <row r="175" spans="1:20" ht="12.75" customHeight="1">
      <c r="A175" s="84">
        <v>36</v>
      </c>
      <c r="B175" s="15" t="s">
        <v>2464</v>
      </c>
      <c r="C175" s="15" t="s">
        <v>2636</v>
      </c>
      <c r="D175" s="15" t="s">
        <v>2623</v>
      </c>
      <c r="E175" s="15"/>
      <c r="F175" s="15" t="s">
        <v>1357</v>
      </c>
      <c r="G175" s="15" t="s">
        <v>2467</v>
      </c>
      <c r="H175" s="15" t="s">
        <v>2637</v>
      </c>
      <c r="I175" s="15" t="s">
        <v>4093</v>
      </c>
      <c r="J175" s="15" t="s">
        <v>2638</v>
      </c>
      <c r="K175" s="140">
        <v>4</v>
      </c>
      <c r="L175" s="21">
        <v>132</v>
      </c>
      <c r="M175" s="21">
        <v>165</v>
      </c>
      <c r="N175" s="21">
        <f t="shared" si="13"/>
        <v>297</v>
      </c>
      <c r="O175" s="21">
        <v>132</v>
      </c>
      <c r="P175" s="21">
        <v>165</v>
      </c>
      <c r="Q175" s="21">
        <f t="shared" si="14"/>
        <v>297</v>
      </c>
      <c r="R175" s="84" t="s">
        <v>66</v>
      </c>
      <c r="S175" s="23"/>
      <c r="T175" s="17"/>
    </row>
    <row r="176" spans="1:20" ht="12.75" customHeight="1">
      <c r="A176" s="84">
        <v>37</v>
      </c>
      <c r="B176" s="15" t="s">
        <v>2464</v>
      </c>
      <c r="C176" s="15" t="s">
        <v>2639</v>
      </c>
      <c r="D176" s="15" t="s">
        <v>1355</v>
      </c>
      <c r="E176" s="15"/>
      <c r="F176" s="15" t="s">
        <v>1357</v>
      </c>
      <c r="G176" s="15" t="s">
        <v>2467</v>
      </c>
      <c r="H176" s="15" t="s">
        <v>2640</v>
      </c>
      <c r="I176" s="15" t="s">
        <v>4094</v>
      </c>
      <c r="J176" s="15" t="s">
        <v>2638</v>
      </c>
      <c r="K176" s="140" t="s">
        <v>2641</v>
      </c>
      <c r="L176" s="21">
        <v>2193</v>
      </c>
      <c r="M176" s="21">
        <v>3965</v>
      </c>
      <c r="N176" s="21">
        <f t="shared" si="13"/>
        <v>6158</v>
      </c>
      <c r="O176" s="21">
        <v>2193</v>
      </c>
      <c r="P176" s="21">
        <v>3965</v>
      </c>
      <c r="Q176" s="21">
        <f t="shared" si="14"/>
        <v>6158</v>
      </c>
      <c r="R176" s="84" t="s">
        <v>66</v>
      </c>
      <c r="S176" s="23"/>
      <c r="T176" s="17"/>
    </row>
    <row r="177" spans="1:20" ht="12.75" customHeight="1">
      <c r="A177" s="84">
        <v>38</v>
      </c>
      <c r="B177" s="15" t="s">
        <v>2464</v>
      </c>
      <c r="C177" s="15" t="s">
        <v>2577</v>
      </c>
      <c r="D177" s="15" t="s">
        <v>2642</v>
      </c>
      <c r="E177" s="15"/>
      <c r="F177" s="15" t="s">
        <v>1357</v>
      </c>
      <c r="G177" s="15" t="s">
        <v>2467</v>
      </c>
      <c r="H177" s="15" t="s">
        <v>2643</v>
      </c>
      <c r="I177" s="15" t="s">
        <v>4095</v>
      </c>
      <c r="J177" s="15" t="s">
        <v>49</v>
      </c>
      <c r="K177" s="140">
        <v>4</v>
      </c>
      <c r="L177" s="21">
        <v>815</v>
      </c>
      <c r="M177" s="21">
        <v>2556</v>
      </c>
      <c r="N177" s="21">
        <f t="shared" si="13"/>
        <v>3371</v>
      </c>
      <c r="O177" s="21">
        <v>815</v>
      </c>
      <c r="P177" s="21">
        <v>2556</v>
      </c>
      <c r="Q177" s="21">
        <f t="shared" si="14"/>
        <v>3371</v>
      </c>
      <c r="R177" s="84" t="s">
        <v>66</v>
      </c>
      <c r="S177" s="23"/>
      <c r="T177" s="17"/>
    </row>
    <row r="178" spans="1:20" ht="12.75" customHeight="1">
      <c r="A178" s="84">
        <v>39</v>
      </c>
      <c r="B178" s="15" t="s">
        <v>2464</v>
      </c>
      <c r="C178" s="15" t="s">
        <v>2577</v>
      </c>
      <c r="D178" s="15" t="s">
        <v>2644</v>
      </c>
      <c r="E178" s="15"/>
      <c r="F178" s="15" t="s">
        <v>1357</v>
      </c>
      <c r="G178" s="15" t="s">
        <v>2467</v>
      </c>
      <c r="H178" s="15" t="s">
        <v>2645</v>
      </c>
      <c r="I178" s="15" t="s">
        <v>4096</v>
      </c>
      <c r="J178" s="15" t="s">
        <v>2638</v>
      </c>
      <c r="K178" s="140">
        <v>4</v>
      </c>
      <c r="L178" s="21">
        <v>196</v>
      </c>
      <c r="M178" s="21">
        <v>3909</v>
      </c>
      <c r="N178" s="21">
        <f t="shared" si="13"/>
        <v>4105</v>
      </c>
      <c r="O178" s="21">
        <v>196</v>
      </c>
      <c r="P178" s="21">
        <v>3909</v>
      </c>
      <c r="Q178" s="21">
        <f t="shared" si="14"/>
        <v>4105</v>
      </c>
      <c r="R178" s="84" t="s">
        <v>66</v>
      </c>
      <c r="S178" s="23"/>
      <c r="T178" s="17"/>
    </row>
    <row r="179" spans="1:20" ht="12.75" customHeight="1">
      <c r="A179" s="84">
        <v>40</v>
      </c>
      <c r="B179" s="15" t="s">
        <v>2464</v>
      </c>
      <c r="C179" s="15" t="s">
        <v>2646</v>
      </c>
      <c r="D179" s="15" t="s">
        <v>2644</v>
      </c>
      <c r="E179" s="15"/>
      <c r="F179" s="15" t="s">
        <v>1357</v>
      </c>
      <c r="G179" s="15" t="s">
        <v>2467</v>
      </c>
      <c r="H179" s="15" t="s">
        <v>2647</v>
      </c>
      <c r="I179" s="15" t="s">
        <v>4097</v>
      </c>
      <c r="J179" s="15" t="s">
        <v>2638</v>
      </c>
      <c r="K179" s="140" t="s">
        <v>2648</v>
      </c>
      <c r="L179" s="21">
        <v>2794</v>
      </c>
      <c r="M179" s="21">
        <v>1484</v>
      </c>
      <c r="N179" s="21">
        <f t="shared" si="13"/>
        <v>4278</v>
      </c>
      <c r="O179" s="21">
        <v>2794</v>
      </c>
      <c r="P179" s="21">
        <v>1484</v>
      </c>
      <c r="Q179" s="21">
        <f t="shared" si="14"/>
        <v>4278</v>
      </c>
      <c r="R179" s="84" t="s">
        <v>66</v>
      </c>
      <c r="S179" s="23"/>
      <c r="T179" s="17"/>
    </row>
    <row r="180" spans="1:20" ht="12.75" customHeight="1">
      <c r="A180" s="84">
        <v>41</v>
      </c>
      <c r="B180" s="15" t="s">
        <v>2464</v>
      </c>
      <c r="C180" s="15" t="s">
        <v>2577</v>
      </c>
      <c r="D180" s="15" t="s">
        <v>2644</v>
      </c>
      <c r="E180" s="15"/>
      <c r="F180" s="15" t="s">
        <v>1357</v>
      </c>
      <c r="G180" s="15" t="s">
        <v>2467</v>
      </c>
      <c r="H180" s="15" t="s">
        <v>2649</v>
      </c>
      <c r="I180" s="15" t="s">
        <v>4098</v>
      </c>
      <c r="J180" s="15" t="s">
        <v>2638</v>
      </c>
      <c r="K180" s="140" t="s">
        <v>2648</v>
      </c>
      <c r="L180" s="21">
        <v>1970</v>
      </c>
      <c r="M180" s="21">
        <v>1025</v>
      </c>
      <c r="N180" s="21">
        <f t="shared" si="13"/>
        <v>2995</v>
      </c>
      <c r="O180" s="21">
        <v>1970</v>
      </c>
      <c r="P180" s="21">
        <v>1025</v>
      </c>
      <c r="Q180" s="21">
        <f t="shared" si="14"/>
        <v>2995</v>
      </c>
      <c r="R180" s="84" t="s">
        <v>66</v>
      </c>
      <c r="S180" s="23"/>
      <c r="T180" s="17"/>
    </row>
    <row r="181" spans="1:20" ht="12.75" customHeight="1">
      <c r="A181" s="84">
        <v>42</v>
      </c>
      <c r="B181" s="15" t="s">
        <v>2464</v>
      </c>
      <c r="C181" s="15" t="s">
        <v>2577</v>
      </c>
      <c r="D181" s="15" t="s">
        <v>2597</v>
      </c>
      <c r="E181" s="15"/>
      <c r="F181" s="15" t="s">
        <v>1357</v>
      </c>
      <c r="G181" s="15" t="s">
        <v>2467</v>
      </c>
      <c r="H181" s="15" t="s">
        <v>2650</v>
      </c>
      <c r="I181" s="15" t="s">
        <v>4099</v>
      </c>
      <c r="J181" s="15" t="s">
        <v>2638</v>
      </c>
      <c r="K181" s="140" t="s">
        <v>2599</v>
      </c>
      <c r="L181" s="21">
        <v>2565</v>
      </c>
      <c r="M181" s="21">
        <v>1618</v>
      </c>
      <c r="N181" s="21">
        <f t="shared" si="13"/>
        <v>4183</v>
      </c>
      <c r="O181" s="21">
        <v>2565</v>
      </c>
      <c r="P181" s="21">
        <v>1618</v>
      </c>
      <c r="Q181" s="21">
        <f t="shared" si="14"/>
        <v>4183</v>
      </c>
      <c r="R181" s="84" t="s">
        <v>66</v>
      </c>
      <c r="S181" s="23"/>
      <c r="T181" s="17"/>
    </row>
    <row r="182" spans="1:20" ht="12.75" customHeight="1">
      <c r="A182" s="84">
        <v>43</v>
      </c>
      <c r="B182" s="15" t="s">
        <v>2464</v>
      </c>
      <c r="C182" s="15" t="s">
        <v>2651</v>
      </c>
      <c r="D182" s="15" t="s">
        <v>2652</v>
      </c>
      <c r="E182" s="15"/>
      <c r="F182" s="15" t="s">
        <v>1357</v>
      </c>
      <c r="G182" s="15" t="s">
        <v>2467</v>
      </c>
      <c r="H182" s="15" t="s">
        <v>2653</v>
      </c>
      <c r="I182" s="15" t="s">
        <v>4100</v>
      </c>
      <c r="J182" s="15" t="s">
        <v>2638</v>
      </c>
      <c r="K182" s="140" t="s">
        <v>2654</v>
      </c>
      <c r="L182" s="21">
        <v>2108</v>
      </c>
      <c r="M182" s="21">
        <v>3022</v>
      </c>
      <c r="N182" s="21">
        <f t="shared" si="13"/>
        <v>5130</v>
      </c>
      <c r="O182" s="21">
        <v>2108</v>
      </c>
      <c r="P182" s="21">
        <v>3022</v>
      </c>
      <c r="Q182" s="21">
        <f t="shared" si="14"/>
        <v>5130</v>
      </c>
      <c r="R182" s="84" t="s">
        <v>66</v>
      </c>
      <c r="S182" s="23"/>
      <c r="T182" s="17"/>
    </row>
    <row r="183" spans="1:20" ht="12.75" customHeight="1">
      <c r="A183" s="84">
        <v>44</v>
      </c>
      <c r="B183" s="15" t="s">
        <v>2464</v>
      </c>
      <c r="C183" s="15" t="s">
        <v>2577</v>
      </c>
      <c r="D183" s="15" t="s">
        <v>2597</v>
      </c>
      <c r="E183" s="15"/>
      <c r="F183" s="15" t="s">
        <v>1357</v>
      </c>
      <c r="G183" s="15" t="s">
        <v>2467</v>
      </c>
      <c r="H183" s="15" t="s">
        <v>2655</v>
      </c>
      <c r="I183" s="15" t="s">
        <v>4101</v>
      </c>
      <c r="J183" s="15" t="s">
        <v>2638</v>
      </c>
      <c r="K183" s="140" t="s">
        <v>2654</v>
      </c>
      <c r="L183" s="21">
        <v>2140</v>
      </c>
      <c r="M183" s="21">
        <v>2476</v>
      </c>
      <c r="N183" s="21">
        <f t="shared" si="13"/>
        <v>4616</v>
      </c>
      <c r="O183" s="21">
        <v>2140</v>
      </c>
      <c r="P183" s="21">
        <v>2476</v>
      </c>
      <c r="Q183" s="21">
        <f t="shared" si="14"/>
        <v>4616</v>
      </c>
      <c r="R183" s="84" t="s">
        <v>66</v>
      </c>
      <c r="S183" s="23"/>
      <c r="T183" s="17"/>
    </row>
    <row r="184" spans="1:20" ht="12.75" customHeight="1">
      <c r="A184" s="84">
        <v>45</v>
      </c>
      <c r="B184" s="15" t="s">
        <v>2464</v>
      </c>
      <c r="C184" s="15" t="s">
        <v>2577</v>
      </c>
      <c r="D184" s="15" t="s">
        <v>2467</v>
      </c>
      <c r="E184" s="15"/>
      <c r="F184" s="15" t="s">
        <v>1357</v>
      </c>
      <c r="G184" s="15" t="s">
        <v>2467</v>
      </c>
      <c r="H184" s="15" t="s">
        <v>2656</v>
      </c>
      <c r="I184" s="15" t="s">
        <v>4102</v>
      </c>
      <c r="J184" s="15" t="s">
        <v>49</v>
      </c>
      <c r="K184" s="140" t="s">
        <v>2590</v>
      </c>
      <c r="L184" s="21">
        <v>1489</v>
      </c>
      <c r="M184" s="21">
        <v>6955</v>
      </c>
      <c r="N184" s="21">
        <f t="shared" si="13"/>
        <v>8444</v>
      </c>
      <c r="O184" s="21">
        <v>1489</v>
      </c>
      <c r="P184" s="21">
        <v>6955</v>
      </c>
      <c r="Q184" s="21">
        <f t="shared" si="14"/>
        <v>8444</v>
      </c>
      <c r="R184" s="84" t="s">
        <v>66</v>
      </c>
      <c r="S184" s="23"/>
      <c r="T184" s="17"/>
    </row>
    <row r="185" spans="1:20" ht="12.75" customHeight="1">
      <c r="A185" s="84">
        <v>46</v>
      </c>
      <c r="B185" s="15" t="s">
        <v>2464</v>
      </c>
      <c r="C185" s="15" t="s">
        <v>2577</v>
      </c>
      <c r="D185" s="15" t="s">
        <v>2657</v>
      </c>
      <c r="E185" s="15"/>
      <c r="F185" s="15" t="s">
        <v>1357</v>
      </c>
      <c r="G185" s="15" t="s">
        <v>2467</v>
      </c>
      <c r="H185" s="15" t="s">
        <v>2658</v>
      </c>
      <c r="I185" s="15" t="s">
        <v>4103</v>
      </c>
      <c r="J185" s="15" t="s">
        <v>50</v>
      </c>
      <c r="K185" s="140">
        <v>10</v>
      </c>
      <c r="L185" s="21">
        <v>565</v>
      </c>
      <c r="M185" s="21">
        <v>407</v>
      </c>
      <c r="N185" s="21">
        <f t="shared" si="13"/>
        <v>972</v>
      </c>
      <c r="O185" s="21">
        <v>565</v>
      </c>
      <c r="P185" s="21">
        <v>407</v>
      </c>
      <c r="Q185" s="21">
        <f t="shared" si="14"/>
        <v>972</v>
      </c>
      <c r="R185" s="84" t="s">
        <v>66</v>
      </c>
      <c r="S185" s="23"/>
      <c r="T185" s="17"/>
    </row>
    <row r="186" spans="1:20" ht="12.75" customHeight="1">
      <c r="A186" s="84">
        <v>47</v>
      </c>
      <c r="B186" s="15" t="s">
        <v>2464</v>
      </c>
      <c r="C186" s="15" t="s">
        <v>2577</v>
      </c>
      <c r="D186" s="15" t="s">
        <v>2623</v>
      </c>
      <c r="E186" s="15"/>
      <c r="F186" s="15" t="s">
        <v>1357</v>
      </c>
      <c r="G186" s="15" t="s">
        <v>2623</v>
      </c>
      <c r="H186" s="15" t="s">
        <v>2659</v>
      </c>
      <c r="I186" s="15" t="s">
        <v>4104</v>
      </c>
      <c r="J186" s="15" t="s">
        <v>50</v>
      </c>
      <c r="K186" s="140">
        <v>1</v>
      </c>
      <c r="L186" s="21">
        <v>644</v>
      </c>
      <c r="M186" s="21">
        <v>2099</v>
      </c>
      <c r="N186" s="21">
        <f t="shared" si="13"/>
        <v>2743</v>
      </c>
      <c r="O186" s="21">
        <v>644</v>
      </c>
      <c r="P186" s="21">
        <v>2099</v>
      </c>
      <c r="Q186" s="21">
        <f t="shared" si="14"/>
        <v>2743</v>
      </c>
      <c r="R186" s="84" t="s">
        <v>66</v>
      </c>
      <c r="S186" s="23"/>
      <c r="T186" s="17"/>
    </row>
    <row r="187" spans="1:20" ht="12.75" customHeight="1">
      <c r="A187" s="84">
        <v>48</v>
      </c>
      <c r="B187" s="15" t="s">
        <v>2464</v>
      </c>
      <c r="C187" s="15" t="s">
        <v>2577</v>
      </c>
      <c r="D187" s="15" t="s">
        <v>2623</v>
      </c>
      <c r="E187" s="15"/>
      <c r="F187" s="15" t="s">
        <v>1357</v>
      </c>
      <c r="G187" s="15" t="s">
        <v>2623</v>
      </c>
      <c r="H187" s="15" t="s">
        <v>2660</v>
      </c>
      <c r="I187" s="15">
        <v>83788884</v>
      </c>
      <c r="J187" s="15" t="s">
        <v>50</v>
      </c>
      <c r="K187" s="140">
        <v>1</v>
      </c>
      <c r="L187" s="21">
        <v>620</v>
      </c>
      <c r="M187" s="21">
        <v>1900</v>
      </c>
      <c r="N187" s="21">
        <f t="shared" si="13"/>
        <v>2520</v>
      </c>
      <c r="O187" s="21">
        <v>620</v>
      </c>
      <c r="P187" s="21">
        <v>1900</v>
      </c>
      <c r="Q187" s="21">
        <f t="shared" si="14"/>
        <v>2520</v>
      </c>
      <c r="R187" s="84" t="s">
        <v>66</v>
      </c>
      <c r="S187" s="23"/>
      <c r="T187" s="17"/>
    </row>
    <row r="188" spans="1:20" ht="12.75" customHeight="1">
      <c r="A188" s="84">
        <v>49</v>
      </c>
      <c r="B188" s="15" t="s">
        <v>2464</v>
      </c>
      <c r="C188" s="15" t="s">
        <v>2577</v>
      </c>
      <c r="D188" s="15" t="s">
        <v>2661</v>
      </c>
      <c r="E188" s="15"/>
      <c r="F188" s="15" t="s">
        <v>1357</v>
      </c>
      <c r="G188" s="15" t="s">
        <v>2661</v>
      </c>
      <c r="H188" s="15" t="s">
        <v>2662</v>
      </c>
      <c r="I188" s="15">
        <v>89270869</v>
      </c>
      <c r="J188" s="15" t="s">
        <v>50</v>
      </c>
      <c r="K188" s="140">
        <v>1</v>
      </c>
      <c r="L188" s="21">
        <v>644</v>
      </c>
      <c r="M188" s="21">
        <v>2099</v>
      </c>
      <c r="N188" s="21">
        <f t="shared" si="13"/>
        <v>2743</v>
      </c>
      <c r="O188" s="21">
        <v>644</v>
      </c>
      <c r="P188" s="21">
        <v>2099</v>
      </c>
      <c r="Q188" s="21">
        <f t="shared" si="14"/>
        <v>2743</v>
      </c>
      <c r="R188" s="84" t="s">
        <v>66</v>
      </c>
      <c r="S188" s="23"/>
      <c r="T188" s="17"/>
    </row>
    <row r="189" spans="1:20" ht="12.75" customHeight="1">
      <c r="A189" s="84">
        <v>50</v>
      </c>
      <c r="B189" s="15" t="s">
        <v>2464</v>
      </c>
      <c r="C189" s="15" t="s">
        <v>2577</v>
      </c>
      <c r="D189" s="15" t="s">
        <v>2663</v>
      </c>
      <c r="E189" s="15"/>
      <c r="F189" s="15" t="s">
        <v>1357</v>
      </c>
      <c r="G189" s="15" t="s">
        <v>2611</v>
      </c>
      <c r="H189" s="15" t="s">
        <v>2664</v>
      </c>
      <c r="I189" s="15" t="s">
        <v>4105</v>
      </c>
      <c r="J189" s="15" t="s">
        <v>50</v>
      </c>
      <c r="K189" s="140">
        <v>1</v>
      </c>
      <c r="L189" s="21">
        <v>755</v>
      </c>
      <c r="M189" s="21">
        <v>3600</v>
      </c>
      <c r="N189" s="21">
        <f t="shared" si="13"/>
        <v>4355</v>
      </c>
      <c r="O189" s="21">
        <v>755</v>
      </c>
      <c r="P189" s="21">
        <v>3600</v>
      </c>
      <c r="Q189" s="21">
        <f t="shared" si="14"/>
        <v>4355</v>
      </c>
      <c r="R189" s="84" t="s">
        <v>66</v>
      </c>
      <c r="S189" s="23"/>
      <c r="T189" s="17"/>
    </row>
    <row r="190" spans="1:20" ht="12.75" customHeight="1">
      <c r="A190" s="84">
        <v>51</v>
      </c>
      <c r="B190" s="15" t="s">
        <v>2464</v>
      </c>
      <c r="C190" s="15" t="s">
        <v>2577</v>
      </c>
      <c r="D190" s="15" t="s">
        <v>2611</v>
      </c>
      <c r="E190" s="15"/>
      <c r="F190" s="15" t="s">
        <v>1357</v>
      </c>
      <c r="G190" s="15" t="s">
        <v>2611</v>
      </c>
      <c r="H190" s="15" t="s">
        <v>2665</v>
      </c>
      <c r="I190" s="15" t="s">
        <v>4106</v>
      </c>
      <c r="J190" s="15" t="s">
        <v>50</v>
      </c>
      <c r="K190" s="140">
        <v>1</v>
      </c>
      <c r="L190" s="21">
        <v>644</v>
      </c>
      <c r="M190" s="21">
        <v>2099</v>
      </c>
      <c r="N190" s="21">
        <f t="shared" si="13"/>
        <v>2743</v>
      </c>
      <c r="O190" s="21">
        <v>644</v>
      </c>
      <c r="P190" s="21">
        <v>2099</v>
      </c>
      <c r="Q190" s="21">
        <f t="shared" si="14"/>
        <v>2743</v>
      </c>
      <c r="R190" s="84" t="s">
        <v>66</v>
      </c>
      <c r="S190" s="23"/>
      <c r="T190" s="17"/>
    </row>
    <row r="191" spans="1:20" ht="12.75" customHeight="1">
      <c r="A191" s="84">
        <v>52</v>
      </c>
      <c r="B191" s="15" t="s">
        <v>2464</v>
      </c>
      <c r="C191" s="15" t="s">
        <v>2577</v>
      </c>
      <c r="D191" s="15" t="s">
        <v>2611</v>
      </c>
      <c r="E191" s="15"/>
      <c r="F191" s="15" t="s">
        <v>2666</v>
      </c>
      <c r="G191" s="15" t="s">
        <v>2611</v>
      </c>
      <c r="H191" s="15" t="s">
        <v>2667</v>
      </c>
      <c r="I191" s="15" t="s">
        <v>2668</v>
      </c>
      <c r="J191" s="15" t="s">
        <v>50</v>
      </c>
      <c r="K191" s="140">
        <v>1</v>
      </c>
      <c r="L191" s="21">
        <v>644</v>
      </c>
      <c r="M191" s="21">
        <v>2099</v>
      </c>
      <c r="N191" s="21">
        <f t="shared" si="13"/>
        <v>2743</v>
      </c>
      <c r="O191" s="21">
        <v>644</v>
      </c>
      <c r="P191" s="21">
        <v>2099</v>
      </c>
      <c r="Q191" s="21">
        <f t="shared" si="14"/>
        <v>2743</v>
      </c>
      <c r="R191" s="84" t="s">
        <v>66</v>
      </c>
      <c r="S191" s="23"/>
      <c r="T191" s="17"/>
    </row>
    <row r="192" spans="1:20" ht="12.75" customHeight="1">
      <c r="A192" s="84">
        <v>53</v>
      </c>
      <c r="B192" s="15" t="s">
        <v>2464</v>
      </c>
      <c r="C192" s="15" t="s">
        <v>2577</v>
      </c>
      <c r="D192" s="15" t="s">
        <v>2623</v>
      </c>
      <c r="E192" s="15"/>
      <c r="F192" s="15" t="s">
        <v>2666</v>
      </c>
      <c r="G192" s="15" t="s">
        <v>2623</v>
      </c>
      <c r="H192" s="15" t="s">
        <v>4107</v>
      </c>
      <c r="I192" s="15" t="s">
        <v>4108</v>
      </c>
      <c r="J192" s="15" t="s">
        <v>50</v>
      </c>
      <c r="K192" s="140">
        <v>6.5</v>
      </c>
      <c r="L192" s="21">
        <v>1128</v>
      </c>
      <c r="M192" s="21">
        <v>625</v>
      </c>
      <c r="N192" s="21">
        <f t="shared" ref="N192" si="15">L192+M192</f>
        <v>1753</v>
      </c>
      <c r="O192" s="21">
        <v>1128</v>
      </c>
      <c r="P192" s="21">
        <v>625</v>
      </c>
      <c r="Q192" s="21">
        <f t="shared" ref="Q192" si="16">O192+P192</f>
        <v>1753</v>
      </c>
      <c r="R192" s="84" t="s">
        <v>66</v>
      </c>
      <c r="S192" s="23"/>
      <c r="T192" s="17"/>
    </row>
    <row r="193" spans="1:20" ht="12.75" customHeight="1">
      <c r="A193" s="84">
        <v>54</v>
      </c>
      <c r="B193" s="15" t="s">
        <v>2464</v>
      </c>
      <c r="C193" s="15" t="s">
        <v>2577</v>
      </c>
      <c r="D193" s="15" t="s">
        <v>2632</v>
      </c>
      <c r="E193" s="15"/>
      <c r="F193" s="15" t="s">
        <v>1357</v>
      </c>
      <c r="G193" s="15" t="s">
        <v>2632</v>
      </c>
      <c r="H193" s="15" t="s">
        <v>4109</v>
      </c>
      <c r="I193" s="15" t="s">
        <v>4110</v>
      </c>
      <c r="J193" s="15" t="s">
        <v>50</v>
      </c>
      <c r="K193" s="140">
        <v>0.5</v>
      </c>
      <c r="L193" s="21">
        <v>300</v>
      </c>
      <c r="M193" s="21">
        <v>174</v>
      </c>
      <c r="N193" s="21">
        <f t="shared" ref="N193" si="17">L193+M193</f>
        <v>474</v>
      </c>
      <c r="O193" s="21">
        <v>300</v>
      </c>
      <c r="P193" s="21">
        <v>174</v>
      </c>
      <c r="Q193" s="21">
        <f t="shared" ref="Q193" si="18">O193+P193</f>
        <v>474</v>
      </c>
      <c r="R193" s="84" t="s">
        <v>66</v>
      </c>
      <c r="S193" s="23"/>
      <c r="T193" s="17"/>
    </row>
    <row r="194" spans="1:20" ht="12.75" customHeight="1">
      <c r="A194" s="84">
        <v>55</v>
      </c>
      <c r="B194" s="15" t="s">
        <v>2464</v>
      </c>
      <c r="C194" s="15" t="s">
        <v>2577</v>
      </c>
      <c r="D194" s="15" t="s">
        <v>2602</v>
      </c>
      <c r="E194" s="15"/>
      <c r="F194" s="15" t="s">
        <v>1357</v>
      </c>
      <c r="G194" s="15" t="s">
        <v>2602</v>
      </c>
      <c r="H194" s="15" t="s">
        <v>4111</v>
      </c>
      <c r="I194" s="15" t="s">
        <v>4112</v>
      </c>
      <c r="J194" s="15" t="s">
        <v>50</v>
      </c>
      <c r="K194" s="140">
        <v>0.5</v>
      </c>
      <c r="L194" s="21">
        <v>138</v>
      </c>
      <c r="M194" s="21">
        <v>84</v>
      </c>
      <c r="N194" s="21">
        <f t="shared" si="13"/>
        <v>222</v>
      </c>
      <c r="O194" s="21">
        <v>138</v>
      </c>
      <c r="P194" s="21">
        <v>84</v>
      </c>
      <c r="Q194" s="21">
        <f t="shared" si="14"/>
        <v>222</v>
      </c>
      <c r="R194" s="84" t="s">
        <v>66</v>
      </c>
      <c r="S194" s="23"/>
      <c r="T194" s="17"/>
    </row>
    <row r="195" spans="1:20" ht="12.75" customHeight="1">
      <c r="A195" s="277"/>
      <c r="B195" s="277"/>
      <c r="C195" s="277"/>
      <c r="D195" s="277"/>
      <c r="E195" s="277"/>
      <c r="F195" s="277"/>
      <c r="G195" s="277"/>
      <c r="H195" s="277"/>
      <c r="I195" s="277"/>
      <c r="J195" s="277"/>
      <c r="K195" s="277"/>
      <c r="L195" s="24">
        <f t="shared" ref="L195:Q195" si="19">SUM(L140:L194)</f>
        <v>76610</v>
      </c>
      <c r="M195" s="24">
        <f t="shared" si="19"/>
        <v>206827</v>
      </c>
      <c r="N195" s="24">
        <f t="shared" si="19"/>
        <v>283437</v>
      </c>
      <c r="O195" s="24">
        <f t="shared" si="19"/>
        <v>76610</v>
      </c>
      <c r="P195" s="24">
        <f t="shared" si="19"/>
        <v>206827</v>
      </c>
      <c r="Q195" s="24">
        <f t="shared" si="19"/>
        <v>283437</v>
      </c>
      <c r="S195" s="23"/>
      <c r="T195" s="17"/>
    </row>
    <row r="196" spans="1:20" ht="36" customHeight="1">
      <c r="A196" s="274"/>
      <c r="B196" s="274"/>
      <c r="C196" s="274"/>
      <c r="D196" s="274"/>
      <c r="E196" s="274"/>
      <c r="F196" s="274"/>
      <c r="G196" s="274"/>
      <c r="H196" s="274"/>
      <c r="I196" s="274"/>
      <c r="J196" s="274"/>
      <c r="K196" s="274"/>
      <c r="L196" s="274"/>
      <c r="M196" s="274"/>
      <c r="N196" s="274"/>
      <c r="O196" s="274"/>
      <c r="P196" s="274"/>
      <c r="Q196" s="274"/>
      <c r="T196" s="17"/>
    </row>
    <row r="197" spans="1:20" s="184" customFormat="1" ht="31.95" customHeight="1">
      <c r="A197" s="104" t="s">
        <v>26</v>
      </c>
      <c r="B197" s="278" t="s">
        <v>2753</v>
      </c>
      <c r="C197" s="279"/>
      <c r="D197" s="279"/>
      <c r="E197" s="279"/>
      <c r="F197" s="279"/>
      <c r="G197" s="279"/>
      <c r="H197" s="279"/>
      <c r="I197" s="279"/>
      <c r="J197" s="279"/>
      <c r="K197" s="280"/>
      <c r="L197" s="281" t="s">
        <v>2754</v>
      </c>
      <c r="M197" s="281"/>
      <c r="N197" s="281"/>
      <c r="O197" s="285" t="s">
        <v>3675</v>
      </c>
      <c r="P197" s="285"/>
      <c r="Q197" s="285"/>
      <c r="R197" s="275" t="s">
        <v>20</v>
      </c>
      <c r="T197" s="17"/>
    </row>
    <row r="198" spans="1:20" s="184" customFormat="1" ht="41.4">
      <c r="A198" s="79" t="s">
        <v>7</v>
      </c>
      <c r="B198" s="80" t="s">
        <v>31</v>
      </c>
      <c r="C198" s="80" t="s">
        <v>4</v>
      </c>
      <c r="D198" s="81" t="s">
        <v>5</v>
      </c>
      <c r="E198" s="81" t="s">
        <v>6</v>
      </c>
      <c r="F198" s="81" t="s">
        <v>8</v>
      </c>
      <c r="G198" s="81" t="s">
        <v>9</v>
      </c>
      <c r="H198" s="81" t="s">
        <v>22</v>
      </c>
      <c r="I198" s="81" t="s">
        <v>10</v>
      </c>
      <c r="J198" s="81" t="s">
        <v>11</v>
      </c>
      <c r="K198" s="79" t="s">
        <v>12</v>
      </c>
      <c r="L198" s="208" t="s">
        <v>13</v>
      </c>
      <c r="M198" s="79" t="s">
        <v>14</v>
      </c>
      <c r="N198" s="79" t="s">
        <v>3</v>
      </c>
      <c r="O198" s="208" t="s">
        <v>13</v>
      </c>
      <c r="P198" s="79" t="s">
        <v>14</v>
      </c>
      <c r="Q198" s="79" t="s">
        <v>3</v>
      </c>
      <c r="R198" s="276"/>
      <c r="T198" s="17"/>
    </row>
    <row r="199" spans="1:20" s="184" customFormat="1" ht="12.75" customHeight="1">
      <c r="A199" s="84">
        <v>1</v>
      </c>
      <c r="B199" s="28" t="s">
        <v>2455</v>
      </c>
      <c r="C199" s="185" t="s">
        <v>2755</v>
      </c>
      <c r="D199" s="29" t="s">
        <v>2756</v>
      </c>
      <c r="E199" s="29" t="s">
        <v>19</v>
      </c>
      <c r="F199" s="29" t="s">
        <v>787</v>
      </c>
      <c r="G199" s="29" t="s">
        <v>788</v>
      </c>
      <c r="H199" s="186" t="s">
        <v>2757</v>
      </c>
      <c r="I199" s="187" t="s">
        <v>2758</v>
      </c>
      <c r="J199" s="29" t="s">
        <v>50</v>
      </c>
      <c r="K199" s="47">
        <v>5</v>
      </c>
      <c r="L199" s="14">
        <v>6815</v>
      </c>
      <c r="M199" s="14">
        <v>11308</v>
      </c>
      <c r="N199" s="14">
        <f>L199+M199</f>
        <v>18123</v>
      </c>
      <c r="O199" s="14">
        <v>0</v>
      </c>
      <c r="P199" s="14">
        <v>0</v>
      </c>
      <c r="Q199" s="14">
        <f>O199+P199</f>
        <v>0</v>
      </c>
      <c r="R199" s="84" t="s">
        <v>52</v>
      </c>
      <c r="S199" s="210" t="s">
        <v>950</v>
      </c>
      <c r="T199" s="17"/>
    </row>
    <row r="200" spans="1:20" s="184" customFormat="1" ht="12.75" customHeight="1">
      <c r="A200" s="84">
        <v>2</v>
      </c>
      <c r="B200" s="28" t="s">
        <v>2455</v>
      </c>
      <c r="C200" s="185" t="s">
        <v>2755</v>
      </c>
      <c r="D200" s="29" t="s">
        <v>2759</v>
      </c>
      <c r="E200" s="29" t="s">
        <v>19</v>
      </c>
      <c r="F200" s="29" t="s">
        <v>787</v>
      </c>
      <c r="G200" s="29" t="s">
        <v>788</v>
      </c>
      <c r="H200" s="186" t="s">
        <v>2760</v>
      </c>
      <c r="I200" s="187" t="s">
        <v>2761</v>
      </c>
      <c r="J200" s="29" t="s">
        <v>50</v>
      </c>
      <c r="K200" s="47">
        <v>3</v>
      </c>
      <c r="L200" s="14">
        <v>9993</v>
      </c>
      <c r="M200" s="14">
        <v>15385</v>
      </c>
      <c r="N200" s="14">
        <f t="shared" ref="N200:N263" si="20">L200+M200</f>
        <v>25378</v>
      </c>
      <c r="O200" s="14">
        <v>0</v>
      </c>
      <c r="P200" s="14">
        <v>0</v>
      </c>
      <c r="Q200" s="14">
        <f t="shared" ref="Q200:Q263" si="21">O200+P200</f>
        <v>0</v>
      </c>
      <c r="R200" s="84" t="s">
        <v>52</v>
      </c>
      <c r="S200" s="210" t="s">
        <v>950</v>
      </c>
      <c r="T200" s="17"/>
    </row>
    <row r="201" spans="1:20" s="184" customFormat="1" ht="12.75" customHeight="1">
      <c r="A201" s="84">
        <v>3</v>
      </c>
      <c r="B201" s="28" t="s">
        <v>2455</v>
      </c>
      <c r="C201" s="185" t="s">
        <v>2755</v>
      </c>
      <c r="D201" s="29" t="s">
        <v>2762</v>
      </c>
      <c r="E201" s="29"/>
      <c r="F201" s="29" t="s">
        <v>787</v>
      </c>
      <c r="G201" s="29" t="s">
        <v>788</v>
      </c>
      <c r="H201" s="186" t="s">
        <v>2763</v>
      </c>
      <c r="I201" s="29" t="s">
        <v>2764</v>
      </c>
      <c r="J201" s="29" t="s">
        <v>50</v>
      </c>
      <c r="K201" s="47">
        <v>2</v>
      </c>
      <c r="L201" s="14">
        <v>9833</v>
      </c>
      <c r="M201" s="14">
        <v>17063</v>
      </c>
      <c r="N201" s="14">
        <f t="shared" si="20"/>
        <v>26896</v>
      </c>
      <c r="O201" s="14">
        <v>0</v>
      </c>
      <c r="P201" s="14">
        <v>0</v>
      </c>
      <c r="Q201" s="14">
        <f t="shared" si="21"/>
        <v>0</v>
      </c>
      <c r="R201" s="84" t="s">
        <v>52</v>
      </c>
      <c r="S201" s="210" t="s">
        <v>950</v>
      </c>
      <c r="T201" s="17"/>
    </row>
    <row r="202" spans="1:20" s="184" customFormat="1" ht="12.75" customHeight="1">
      <c r="A202" s="84">
        <v>4</v>
      </c>
      <c r="B202" s="28" t="s">
        <v>2455</v>
      </c>
      <c r="C202" s="185" t="s">
        <v>2755</v>
      </c>
      <c r="D202" s="29" t="s">
        <v>2765</v>
      </c>
      <c r="E202" s="29"/>
      <c r="F202" s="29" t="s">
        <v>787</v>
      </c>
      <c r="G202" s="29" t="s">
        <v>788</v>
      </c>
      <c r="H202" s="186" t="s">
        <v>2766</v>
      </c>
      <c r="I202" s="187" t="s">
        <v>2767</v>
      </c>
      <c r="J202" s="29" t="s">
        <v>50</v>
      </c>
      <c r="K202" s="47">
        <v>8</v>
      </c>
      <c r="L202" s="14">
        <v>24133</v>
      </c>
      <c r="M202" s="14">
        <v>37525</v>
      </c>
      <c r="N202" s="14">
        <f t="shared" si="20"/>
        <v>61658</v>
      </c>
      <c r="O202" s="14">
        <v>0</v>
      </c>
      <c r="P202" s="14">
        <v>0</v>
      </c>
      <c r="Q202" s="14">
        <f t="shared" si="21"/>
        <v>0</v>
      </c>
      <c r="R202" s="84" t="s">
        <v>52</v>
      </c>
      <c r="S202" s="210" t="s">
        <v>950</v>
      </c>
      <c r="T202" s="17"/>
    </row>
    <row r="203" spans="1:20" s="184" customFormat="1" ht="12.75" customHeight="1">
      <c r="A203" s="84">
        <v>5</v>
      </c>
      <c r="B203" s="28" t="s">
        <v>2455</v>
      </c>
      <c r="C203" s="185" t="s">
        <v>2755</v>
      </c>
      <c r="D203" s="29" t="s">
        <v>2756</v>
      </c>
      <c r="E203" s="29" t="s">
        <v>17</v>
      </c>
      <c r="F203" s="29" t="s">
        <v>787</v>
      </c>
      <c r="G203" s="29" t="s">
        <v>788</v>
      </c>
      <c r="H203" s="186" t="s">
        <v>2768</v>
      </c>
      <c r="I203" s="29" t="s">
        <v>2769</v>
      </c>
      <c r="J203" s="29" t="s">
        <v>50</v>
      </c>
      <c r="K203" s="47">
        <v>6.5</v>
      </c>
      <c r="L203" s="14">
        <v>12298</v>
      </c>
      <c r="M203" s="14">
        <v>18860</v>
      </c>
      <c r="N203" s="14">
        <f t="shared" si="20"/>
        <v>31158</v>
      </c>
      <c r="O203" s="14">
        <v>0</v>
      </c>
      <c r="P203" s="14">
        <v>0</v>
      </c>
      <c r="Q203" s="14">
        <f t="shared" si="21"/>
        <v>0</v>
      </c>
      <c r="R203" s="84" t="s">
        <v>52</v>
      </c>
      <c r="S203" s="210" t="s">
        <v>950</v>
      </c>
      <c r="T203" s="17"/>
    </row>
    <row r="204" spans="1:20" s="184" customFormat="1" ht="12.75" customHeight="1">
      <c r="A204" s="84">
        <v>6</v>
      </c>
      <c r="B204" s="28" t="s">
        <v>2455</v>
      </c>
      <c r="C204" s="185" t="s">
        <v>2755</v>
      </c>
      <c r="D204" s="29" t="s">
        <v>2770</v>
      </c>
      <c r="E204" s="29"/>
      <c r="F204" s="29" t="s">
        <v>787</v>
      </c>
      <c r="G204" s="29" t="s">
        <v>788</v>
      </c>
      <c r="H204" s="186" t="s">
        <v>2771</v>
      </c>
      <c r="I204" s="29" t="s">
        <v>2772</v>
      </c>
      <c r="J204" s="29" t="s">
        <v>49</v>
      </c>
      <c r="K204" s="47">
        <v>2</v>
      </c>
      <c r="L204" s="14">
        <v>2210</v>
      </c>
      <c r="M204" s="14">
        <v>4255</v>
      </c>
      <c r="N204" s="14">
        <f t="shared" si="20"/>
        <v>6465</v>
      </c>
      <c r="O204" s="14">
        <v>0</v>
      </c>
      <c r="P204" s="14">
        <v>0</v>
      </c>
      <c r="Q204" s="14">
        <f t="shared" si="21"/>
        <v>0</v>
      </c>
      <c r="R204" s="84" t="s">
        <v>52</v>
      </c>
      <c r="S204" s="210" t="s">
        <v>950</v>
      </c>
      <c r="T204" s="17"/>
    </row>
    <row r="205" spans="1:20" s="184" customFormat="1" ht="12.75" customHeight="1">
      <c r="A205" s="84">
        <v>7</v>
      </c>
      <c r="B205" s="28" t="s">
        <v>2455</v>
      </c>
      <c r="C205" s="185" t="s">
        <v>2755</v>
      </c>
      <c r="D205" s="29" t="s">
        <v>2773</v>
      </c>
      <c r="E205" s="29" t="s">
        <v>19</v>
      </c>
      <c r="F205" s="29" t="s">
        <v>787</v>
      </c>
      <c r="G205" s="29" t="s">
        <v>788</v>
      </c>
      <c r="H205" s="186" t="s">
        <v>2774</v>
      </c>
      <c r="I205" s="29" t="s">
        <v>2775</v>
      </c>
      <c r="J205" s="29" t="s">
        <v>50</v>
      </c>
      <c r="K205" s="47">
        <v>1.6</v>
      </c>
      <c r="L205" s="14">
        <v>2955</v>
      </c>
      <c r="M205" s="14">
        <v>4298</v>
      </c>
      <c r="N205" s="14">
        <f t="shared" si="20"/>
        <v>7253</v>
      </c>
      <c r="O205" s="14">
        <v>0</v>
      </c>
      <c r="P205" s="14">
        <v>0</v>
      </c>
      <c r="Q205" s="14">
        <f t="shared" si="21"/>
        <v>0</v>
      </c>
      <c r="R205" s="84" t="s">
        <v>52</v>
      </c>
      <c r="S205" s="210" t="s">
        <v>950</v>
      </c>
      <c r="T205" s="17"/>
    </row>
    <row r="206" spans="1:20" s="184" customFormat="1" ht="12.75" customHeight="1">
      <c r="A206" s="84">
        <v>8</v>
      </c>
      <c r="B206" s="28" t="s">
        <v>2455</v>
      </c>
      <c r="C206" s="185" t="s">
        <v>2755</v>
      </c>
      <c r="D206" s="29" t="s">
        <v>2776</v>
      </c>
      <c r="E206" s="29" t="s">
        <v>19</v>
      </c>
      <c r="F206" s="29" t="s">
        <v>787</v>
      </c>
      <c r="G206" s="29" t="s">
        <v>788</v>
      </c>
      <c r="H206" s="186" t="s">
        <v>2777</v>
      </c>
      <c r="I206" s="29" t="s">
        <v>2778</v>
      </c>
      <c r="J206" s="29" t="s">
        <v>50</v>
      </c>
      <c r="K206" s="47">
        <v>10</v>
      </c>
      <c r="L206" s="14">
        <v>13513</v>
      </c>
      <c r="M206" s="14">
        <v>18668</v>
      </c>
      <c r="N206" s="14">
        <f t="shared" si="20"/>
        <v>32181</v>
      </c>
      <c r="O206" s="14">
        <v>0</v>
      </c>
      <c r="P206" s="14">
        <v>0</v>
      </c>
      <c r="Q206" s="14">
        <f t="shared" si="21"/>
        <v>0</v>
      </c>
      <c r="R206" s="84" t="s">
        <v>52</v>
      </c>
      <c r="S206" s="210" t="s">
        <v>950</v>
      </c>
      <c r="T206" s="17"/>
    </row>
    <row r="207" spans="1:20" s="184" customFormat="1" ht="12.75" customHeight="1">
      <c r="A207" s="84">
        <v>9</v>
      </c>
      <c r="B207" s="28" t="s">
        <v>2455</v>
      </c>
      <c r="C207" s="185" t="s">
        <v>2755</v>
      </c>
      <c r="D207" s="29" t="s">
        <v>2779</v>
      </c>
      <c r="E207" s="29" t="s">
        <v>19</v>
      </c>
      <c r="F207" s="29" t="s">
        <v>787</v>
      </c>
      <c r="G207" s="29" t="s">
        <v>788</v>
      </c>
      <c r="H207" s="186" t="s">
        <v>2780</v>
      </c>
      <c r="I207" s="29" t="s">
        <v>2781</v>
      </c>
      <c r="J207" s="29" t="s">
        <v>50</v>
      </c>
      <c r="K207" s="47">
        <v>2</v>
      </c>
      <c r="L207" s="14">
        <v>3608</v>
      </c>
      <c r="M207" s="14">
        <v>5200</v>
      </c>
      <c r="N207" s="14">
        <f t="shared" si="20"/>
        <v>8808</v>
      </c>
      <c r="O207" s="14">
        <v>0</v>
      </c>
      <c r="P207" s="14">
        <v>0</v>
      </c>
      <c r="Q207" s="14">
        <f t="shared" si="21"/>
        <v>0</v>
      </c>
      <c r="R207" s="84" t="s">
        <v>52</v>
      </c>
      <c r="S207" s="210" t="s">
        <v>950</v>
      </c>
      <c r="T207" s="17"/>
    </row>
    <row r="208" spans="1:20" s="184" customFormat="1" ht="12.75" customHeight="1">
      <c r="A208" s="84">
        <v>10</v>
      </c>
      <c r="B208" s="28" t="s">
        <v>2455</v>
      </c>
      <c r="C208" s="185" t="s">
        <v>2755</v>
      </c>
      <c r="D208" s="29" t="s">
        <v>849</v>
      </c>
      <c r="E208" s="29"/>
      <c r="F208" s="29" t="s">
        <v>787</v>
      </c>
      <c r="G208" s="29" t="s">
        <v>788</v>
      </c>
      <c r="H208" s="186" t="s">
        <v>2782</v>
      </c>
      <c r="I208" s="29" t="s">
        <v>2783</v>
      </c>
      <c r="J208" s="29" t="s">
        <v>50</v>
      </c>
      <c r="K208" s="47">
        <v>6</v>
      </c>
      <c r="L208" s="14">
        <v>14660</v>
      </c>
      <c r="M208" s="14">
        <v>24753</v>
      </c>
      <c r="N208" s="14">
        <f t="shared" si="20"/>
        <v>39413</v>
      </c>
      <c r="O208" s="14">
        <v>0</v>
      </c>
      <c r="P208" s="14">
        <v>0</v>
      </c>
      <c r="Q208" s="14">
        <f t="shared" si="21"/>
        <v>0</v>
      </c>
      <c r="R208" s="84" t="s">
        <v>52</v>
      </c>
      <c r="S208" s="210" t="s">
        <v>950</v>
      </c>
    </row>
    <row r="209" spans="1:19" s="184" customFormat="1" ht="12.75" customHeight="1">
      <c r="A209" s="84">
        <v>11</v>
      </c>
      <c r="B209" s="28" t="s">
        <v>2455</v>
      </c>
      <c r="C209" s="185" t="s">
        <v>2755</v>
      </c>
      <c r="D209" s="29" t="s">
        <v>825</v>
      </c>
      <c r="E209" s="29"/>
      <c r="F209" s="29" t="s">
        <v>787</v>
      </c>
      <c r="G209" s="29" t="s">
        <v>788</v>
      </c>
      <c r="H209" s="186" t="s">
        <v>2784</v>
      </c>
      <c r="I209" s="29" t="s">
        <v>2785</v>
      </c>
      <c r="J209" s="29" t="s">
        <v>50</v>
      </c>
      <c r="K209" s="47">
        <v>20</v>
      </c>
      <c r="L209" s="14">
        <v>9593</v>
      </c>
      <c r="M209" s="14">
        <v>12385</v>
      </c>
      <c r="N209" s="14">
        <f t="shared" si="20"/>
        <v>21978</v>
      </c>
      <c r="O209" s="14">
        <v>0</v>
      </c>
      <c r="P209" s="14">
        <v>0</v>
      </c>
      <c r="Q209" s="14">
        <f t="shared" si="21"/>
        <v>0</v>
      </c>
      <c r="R209" s="84" t="s">
        <v>52</v>
      </c>
      <c r="S209" s="210" t="s">
        <v>950</v>
      </c>
    </row>
    <row r="210" spans="1:19" s="184" customFormat="1" ht="12.75" customHeight="1">
      <c r="A210" s="84">
        <v>12</v>
      </c>
      <c r="B210" s="28" t="s">
        <v>2455</v>
      </c>
      <c r="C210" s="185" t="s">
        <v>2755</v>
      </c>
      <c r="D210" s="29" t="s">
        <v>2786</v>
      </c>
      <c r="E210" s="29" t="s">
        <v>19</v>
      </c>
      <c r="F210" s="29" t="s">
        <v>787</v>
      </c>
      <c r="G210" s="29" t="s">
        <v>788</v>
      </c>
      <c r="H210" s="186" t="s">
        <v>2787</v>
      </c>
      <c r="I210" s="29" t="s">
        <v>2788</v>
      </c>
      <c r="J210" s="29" t="s">
        <v>50</v>
      </c>
      <c r="K210" s="47">
        <v>13</v>
      </c>
      <c r="L210" s="14">
        <v>27810</v>
      </c>
      <c r="M210" s="14">
        <v>51243</v>
      </c>
      <c r="N210" s="14">
        <f t="shared" si="20"/>
        <v>79053</v>
      </c>
      <c r="O210" s="14">
        <v>0</v>
      </c>
      <c r="P210" s="14">
        <v>0</v>
      </c>
      <c r="Q210" s="14">
        <f t="shared" si="21"/>
        <v>0</v>
      </c>
      <c r="R210" s="84" t="s">
        <v>52</v>
      </c>
      <c r="S210" s="210" t="s">
        <v>950</v>
      </c>
    </row>
    <row r="211" spans="1:19" s="184" customFormat="1" ht="12.75" customHeight="1">
      <c r="A211" s="84">
        <v>13</v>
      </c>
      <c r="B211" s="28" t="s">
        <v>2455</v>
      </c>
      <c r="C211" s="185" t="s">
        <v>2755</v>
      </c>
      <c r="D211" s="29" t="s">
        <v>854</v>
      </c>
      <c r="E211" s="29" t="s">
        <v>19</v>
      </c>
      <c r="F211" s="29" t="s">
        <v>787</v>
      </c>
      <c r="G211" s="29" t="s">
        <v>788</v>
      </c>
      <c r="H211" s="186" t="s">
        <v>2789</v>
      </c>
      <c r="I211" s="29" t="s">
        <v>2790</v>
      </c>
      <c r="J211" s="29" t="s">
        <v>50</v>
      </c>
      <c r="K211" s="47">
        <v>4</v>
      </c>
      <c r="L211" s="14">
        <v>30378</v>
      </c>
      <c r="M211" s="14">
        <v>60100</v>
      </c>
      <c r="N211" s="14">
        <f t="shared" si="20"/>
        <v>90478</v>
      </c>
      <c r="O211" s="14">
        <v>0</v>
      </c>
      <c r="P211" s="14">
        <v>0</v>
      </c>
      <c r="Q211" s="14">
        <f t="shared" si="21"/>
        <v>0</v>
      </c>
      <c r="R211" s="84" t="s">
        <v>52</v>
      </c>
      <c r="S211" s="210" t="s">
        <v>950</v>
      </c>
    </row>
    <row r="212" spans="1:19" s="184" customFormat="1" ht="12.75" customHeight="1">
      <c r="A212" s="84">
        <v>14</v>
      </c>
      <c r="B212" s="28" t="s">
        <v>2455</v>
      </c>
      <c r="C212" s="185" t="s">
        <v>2755</v>
      </c>
      <c r="D212" s="29" t="s">
        <v>2791</v>
      </c>
      <c r="E212" s="29" t="s">
        <v>19</v>
      </c>
      <c r="F212" s="29" t="s">
        <v>787</v>
      </c>
      <c r="G212" s="29" t="s">
        <v>788</v>
      </c>
      <c r="H212" s="186" t="s">
        <v>2792</v>
      </c>
      <c r="I212" s="29" t="s">
        <v>2793</v>
      </c>
      <c r="J212" s="29" t="s">
        <v>50</v>
      </c>
      <c r="K212" s="47">
        <v>1</v>
      </c>
      <c r="L212" s="14">
        <v>1770</v>
      </c>
      <c r="M212" s="14">
        <v>3103</v>
      </c>
      <c r="N212" s="14">
        <f t="shared" si="20"/>
        <v>4873</v>
      </c>
      <c r="O212" s="14">
        <v>0</v>
      </c>
      <c r="P212" s="14">
        <v>0</v>
      </c>
      <c r="Q212" s="14">
        <f t="shared" si="21"/>
        <v>0</v>
      </c>
      <c r="R212" s="84" t="s">
        <v>52</v>
      </c>
      <c r="S212" s="210" t="s">
        <v>950</v>
      </c>
    </row>
    <row r="213" spans="1:19" s="184" customFormat="1" ht="12.75" customHeight="1">
      <c r="A213" s="84">
        <v>15</v>
      </c>
      <c r="B213" s="28" t="s">
        <v>2455</v>
      </c>
      <c r="C213" s="185" t="s">
        <v>2755</v>
      </c>
      <c r="D213" s="29" t="s">
        <v>2794</v>
      </c>
      <c r="E213" s="29"/>
      <c r="F213" s="29" t="s">
        <v>787</v>
      </c>
      <c r="G213" s="29" t="s">
        <v>788</v>
      </c>
      <c r="H213" s="186" t="s">
        <v>2795</v>
      </c>
      <c r="I213" s="29" t="s">
        <v>2796</v>
      </c>
      <c r="J213" s="29" t="s">
        <v>50</v>
      </c>
      <c r="K213" s="47">
        <v>20</v>
      </c>
      <c r="L213" s="14">
        <v>4358</v>
      </c>
      <c r="M213" s="14">
        <v>7083</v>
      </c>
      <c r="N213" s="14">
        <f t="shared" si="20"/>
        <v>11441</v>
      </c>
      <c r="O213" s="14">
        <v>0</v>
      </c>
      <c r="P213" s="14">
        <v>0</v>
      </c>
      <c r="Q213" s="14">
        <f t="shared" si="21"/>
        <v>0</v>
      </c>
      <c r="R213" s="84" t="s">
        <v>52</v>
      </c>
      <c r="S213" s="210" t="s">
        <v>950</v>
      </c>
    </row>
    <row r="214" spans="1:19" s="184" customFormat="1" ht="12.75" customHeight="1">
      <c r="A214" s="84">
        <v>16</v>
      </c>
      <c r="B214" s="28" t="s">
        <v>2455</v>
      </c>
      <c r="C214" s="185" t="s">
        <v>2755</v>
      </c>
      <c r="D214" s="29" t="s">
        <v>2797</v>
      </c>
      <c r="E214" s="29"/>
      <c r="F214" s="29" t="s">
        <v>787</v>
      </c>
      <c r="G214" s="29" t="s">
        <v>788</v>
      </c>
      <c r="H214" s="186" t="s">
        <v>2798</v>
      </c>
      <c r="I214" s="29" t="s">
        <v>2799</v>
      </c>
      <c r="J214" s="29" t="s">
        <v>50</v>
      </c>
      <c r="K214" s="47">
        <v>25</v>
      </c>
      <c r="L214" s="14">
        <v>16973</v>
      </c>
      <c r="M214" s="14">
        <v>27478</v>
      </c>
      <c r="N214" s="14">
        <f t="shared" si="20"/>
        <v>44451</v>
      </c>
      <c r="O214" s="14">
        <v>0</v>
      </c>
      <c r="P214" s="14">
        <v>0</v>
      </c>
      <c r="Q214" s="14">
        <f t="shared" si="21"/>
        <v>0</v>
      </c>
      <c r="R214" s="84" t="s">
        <v>52</v>
      </c>
      <c r="S214" s="210" t="s">
        <v>950</v>
      </c>
    </row>
    <row r="215" spans="1:19" s="184" customFormat="1" ht="12.75" customHeight="1">
      <c r="A215" s="84">
        <v>17</v>
      </c>
      <c r="B215" s="28" t="s">
        <v>2455</v>
      </c>
      <c r="C215" s="185" t="s">
        <v>2755</v>
      </c>
      <c r="D215" s="29" t="s">
        <v>2800</v>
      </c>
      <c r="E215" s="29"/>
      <c r="F215" s="29" t="s">
        <v>787</v>
      </c>
      <c r="G215" s="29" t="s">
        <v>788</v>
      </c>
      <c r="H215" s="186" t="s">
        <v>2801</v>
      </c>
      <c r="I215" s="29" t="s">
        <v>2802</v>
      </c>
      <c r="J215" s="29" t="s">
        <v>50</v>
      </c>
      <c r="K215" s="47">
        <v>6</v>
      </c>
      <c r="L215" s="14">
        <v>26868</v>
      </c>
      <c r="M215" s="14">
        <v>7545</v>
      </c>
      <c r="N215" s="14">
        <f t="shared" si="20"/>
        <v>34413</v>
      </c>
      <c r="O215" s="14">
        <v>0</v>
      </c>
      <c r="P215" s="14">
        <v>0</v>
      </c>
      <c r="Q215" s="14">
        <f t="shared" si="21"/>
        <v>0</v>
      </c>
      <c r="R215" s="84" t="s">
        <v>52</v>
      </c>
      <c r="S215" s="210" t="s">
        <v>950</v>
      </c>
    </row>
    <row r="216" spans="1:19" s="184" customFormat="1" ht="12.75" customHeight="1">
      <c r="A216" s="84">
        <v>18</v>
      </c>
      <c r="B216" s="28" t="s">
        <v>2455</v>
      </c>
      <c r="C216" s="185" t="s">
        <v>2755</v>
      </c>
      <c r="D216" s="29" t="s">
        <v>2756</v>
      </c>
      <c r="E216" s="29" t="s">
        <v>18</v>
      </c>
      <c r="F216" s="29" t="s">
        <v>787</v>
      </c>
      <c r="G216" s="29" t="s">
        <v>788</v>
      </c>
      <c r="H216" s="186" t="s">
        <v>2803</v>
      </c>
      <c r="I216" s="29" t="s">
        <v>2804</v>
      </c>
      <c r="J216" s="29" t="s">
        <v>50</v>
      </c>
      <c r="K216" s="47">
        <v>8</v>
      </c>
      <c r="L216" s="14">
        <v>14268</v>
      </c>
      <c r="M216" s="14">
        <v>14980</v>
      </c>
      <c r="N216" s="14">
        <f t="shared" si="20"/>
        <v>29248</v>
      </c>
      <c r="O216" s="14">
        <v>0</v>
      </c>
      <c r="P216" s="14">
        <v>0</v>
      </c>
      <c r="Q216" s="14">
        <f t="shared" si="21"/>
        <v>0</v>
      </c>
      <c r="R216" s="84" t="s">
        <v>52</v>
      </c>
      <c r="S216" s="210" t="s">
        <v>950</v>
      </c>
    </row>
    <row r="217" spans="1:19" s="184" customFormat="1" ht="12.75" customHeight="1">
      <c r="A217" s="84">
        <v>19</v>
      </c>
      <c r="B217" s="28" t="s">
        <v>2455</v>
      </c>
      <c r="C217" s="185" t="s">
        <v>2755</v>
      </c>
      <c r="D217" s="29" t="s">
        <v>2805</v>
      </c>
      <c r="E217" s="29"/>
      <c r="F217" s="29" t="s">
        <v>787</v>
      </c>
      <c r="G217" s="29" t="s">
        <v>788</v>
      </c>
      <c r="H217" s="186" t="s">
        <v>2806</v>
      </c>
      <c r="I217" s="29" t="s">
        <v>2807</v>
      </c>
      <c r="J217" s="29" t="s">
        <v>50</v>
      </c>
      <c r="K217" s="47">
        <v>6.5</v>
      </c>
      <c r="L217" s="14">
        <v>13398</v>
      </c>
      <c r="M217" s="14">
        <v>9923</v>
      </c>
      <c r="N217" s="14">
        <f t="shared" si="20"/>
        <v>23321</v>
      </c>
      <c r="O217" s="14">
        <v>0</v>
      </c>
      <c r="P217" s="14">
        <v>0</v>
      </c>
      <c r="Q217" s="14">
        <f t="shared" si="21"/>
        <v>0</v>
      </c>
      <c r="R217" s="84" t="s">
        <v>52</v>
      </c>
      <c r="S217" s="210" t="s">
        <v>950</v>
      </c>
    </row>
    <row r="218" spans="1:19" s="184" customFormat="1" ht="12.75" customHeight="1">
      <c r="A218" s="84">
        <v>20</v>
      </c>
      <c r="B218" s="28" t="s">
        <v>2455</v>
      </c>
      <c r="C218" s="185" t="s">
        <v>2755</v>
      </c>
      <c r="D218" s="29" t="s">
        <v>2808</v>
      </c>
      <c r="E218" s="29"/>
      <c r="F218" s="29" t="s">
        <v>787</v>
      </c>
      <c r="G218" s="29" t="s">
        <v>788</v>
      </c>
      <c r="H218" s="186" t="s">
        <v>2809</v>
      </c>
      <c r="I218" s="29" t="s">
        <v>2810</v>
      </c>
      <c r="J218" s="29" t="s">
        <v>50</v>
      </c>
      <c r="K218" s="47">
        <v>3</v>
      </c>
      <c r="L218" s="14">
        <v>13400</v>
      </c>
      <c r="M218" s="14">
        <v>23798</v>
      </c>
      <c r="N218" s="14">
        <f t="shared" si="20"/>
        <v>37198</v>
      </c>
      <c r="O218" s="14">
        <v>0</v>
      </c>
      <c r="P218" s="14">
        <v>0</v>
      </c>
      <c r="Q218" s="14">
        <f t="shared" si="21"/>
        <v>0</v>
      </c>
      <c r="R218" s="84" t="s">
        <v>52</v>
      </c>
      <c r="S218" s="210" t="s">
        <v>950</v>
      </c>
    </row>
    <row r="219" spans="1:19" s="184" customFormat="1" ht="12.75" customHeight="1">
      <c r="A219" s="84">
        <v>21</v>
      </c>
      <c r="B219" s="28" t="s">
        <v>2455</v>
      </c>
      <c r="C219" s="185" t="s">
        <v>2755</v>
      </c>
      <c r="D219" s="29" t="s">
        <v>2811</v>
      </c>
      <c r="E219" s="29"/>
      <c r="F219" s="29" t="s">
        <v>787</v>
      </c>
      <c r="G219" s="29" t="s">
        <v>788</v>
      </c>
      <c r="H219" s="186" t="s">
        <v>2812</v>
      </c>
      <c r="I219" s="29" t="s">
        <v>2813</v>
      </c>
      <c r="J219" s="29" t="s">
        <v>50</v>
      </c>
      <c r="K219" s="47">
        <v>3.5</v>
      </c>
      <c r="L219" s="14">
        <v>4778</v>
      </c>
      <c r="M219" s="14">
        <v>8970</v>
      </c>
      <c r="N219" s="14">
        <f t="shared" si="20"/>
        <v>13748</v>
      </c>
      <c r="O219" s="14">
        <v>0</v>
      </c>
      <c r="P219" s="14">
        <v>0</v>
      </c>
      <c r="Q219" s="14">
        <f t="shared" si="21"/>
        <v>0</v>
      </c>
      <c r="R219" s="84" t="s">
        <v>52</v>
      </c>
      <c r="S219" s="210" t="s">
        <v>950</v>
      </c>
    </row>
    <row r="220" spans="1:19" s="184" customFormat="1" ht="12.75" customHeight="1">
      <c r="A220" s="84">
        <v>22</v>
      </c>
      <c r="B220" s="28" t="s">
        <v>2455</v>
      </c>
      <c r="C220" s="185" t="s">
        <v>2755</v>
      </c>
      <c r="D220" s="29" t="s">
        <v>2814</v>
      </c>
      <c r="E220" s="29"/>
      <c r="F220" s="29" t="s">
        <v>787</v>
      </c>
      <c r="G220" s="29" t="s">
        <v>788</v>
      </c>
      <c r="H220" s="186" t="s">
        <v>2815</v>
      </c>
      <c r="I220" s="29" t="s">
        <v>2816</v>
      </c>
      <c r="J220" s="29" t="s">
        <v>50</v>
      </c>
      <c r="K220" s="47">
        <v>3.5</v>
      </c>
      <c r="L220" s="14">
        <v>6690</v>
      </c>
      <c r="M220" s="14">
        <v>10813</v>
      </c>
      <c r="N220" s="14">
        <f t="shared" si="20"/>
        <v>17503</v>
      </c>
      <c r="O220" s="14">
        <v>0</v>
      </c>
      <c r="P220" s="14">
        <v>0</v>
      </c>
      <c r="Q220" s="14">
        <f t="shared" si="21"/>
        <v>0</v>
      </c>
      <c r="R220" s="84" t="s">
        <v>52</v>
      </c>
      <c r="S220" s="210" t="s">
        <v>950</v>
      </c>
    </row>
    <row r="221" spans="1:19" s="184" customFormat="1" ht="12.75" customHeight="1">
      <c r="A221" s="84">
        <v>23</v>
      </c>
      <c r="B221" s="28" t="s">
        <v>2455</v>
      </c>
      <c r="C221" s="185" t="s">
        <v>2755</v>
      </c>
      <c r="D221" s="29" t="s">
        <v>2817</v>
      </c>
      <c r="E221" s="29" t="s">
        <v>19</v>
      </c>
      <c r="F221" s="29" t="s">
        <v>787</v>
      </c>
      <c r="G221" s="29" t="s">
        <v>788</v>
      </c>
      <c r="H221" s="186" t="s">
        <v>2818</v>
      </c>
      <c r="I221" s="29" t="s">
        <v>2819</v>
      </c>
      <c r="J221" s="29" t="s">
        <v>50</v>
      </c>
      <c r="K221" s="47">
        <v>4</v>
      </c>
      <c r="L221" s="14">
        <v>2553</v>
      </c>
      <c r="M221" s="14">
        <v>4880</v>
      </c>
      <c r="N221" s="14">
        <f t="shared" si="20"/>
        <v>7433</v>
      </c>
      <c r="O221" s="14">
        <v>0</v>
      </c>
      <c r="P221" s="14">
        <v>0</v>
      </c>
      <c r="Q221" s="14">
        <f t="shared" si="21"/>
        <v>0</v>
      </c>
      <c r="R221" s="84" t="s">
        <v>52</v>
      </c>
      <c r="S221" s="210" t="s">
        <v>950</v>
      </c>
    </row>
    <row r="222" spans="1:19" s="184" customFormat="1" ht="12.75" customHeight="1">
      <c r="A222" s="84">
        <v>24</v>
      </c>
      <c r="B222" s="28" t="s">
        <v>2455</v>
      </c>
      <c r="C222" s="185" t="s">
        <v>2755</v>
      </c>
      <c r="D222" s="29" t="s">
        <v>2820</v>
      </c>
      <c r="E222" s="29"/>
      <c r="F222" s="29" t="s">
        <v>787</v>
      </c>
      <c r="G222" s="29" t="s">
        <v>788</v>
      </c>
      <c r="H222" s="186" t="s">
        <v>2821</v>
      </c>
      <c r="I222" s="29" t="s">
        <v>2822</v>
      </c>
      <c r="J222" s="29" t="s">
        <v>50</v>
      </c>
      <c r="K222" s="47">
        <v>1</v>
      </c>
      <c r="L222" s="14">
        <v>2165</v>
      </c>
      <c r="M222" s="14">
        <v>3423</v>
      </c>
      <c r="N222" s="14">
        <f t="shared" si="20"/>
        <v>5588</v>
      </c>
      <c r="O222" s="14">
        <v>0</v>
      </c>
      <c r="P222" s="14">
        <v>0</v>
      </c>
      <c r="Q222" s="14">
        <f t="shared" si="21"/>
        <v>0</v>
      </c>
      <c r="R222" s="84" t="s">
        <v>52</v>
      </c>
      <c r="S222" s="210" t="s">
        <v>950</v>
      </c>
    </row>
    <row r="223" spans="1:19" s="184" customFormat="1" ht="12.75" customHeight="1">
      <c r="A223" s="84">
        <v>25</v>
      </c>
      <c r="B223" s="28" t="s">
        <v>2455</v>
      </c>
      <c r="C223" s="185" t="s">
        <v>2755</v>
      </c>
      <c r="D223" s="29" t="s">
        <v>2823</v>
      </c>
      <c r="E223" s="29"/>
      <c r="F223" s="29" t="s">
        <v>787</v>
      </c>
      <c r="G223" s="29" t="s">
        <v>788</v>
      </c>
      <c r="H223" s="186" t="s">
        <v>2824</v>
      </c>
      <c r="I223" s="29" t="s">
        <v>2825</v>
      </c>
      <c r="J223" s="29" t="s">
        <v>50</v>
      </c>
      <c r="K223" s="47">
        <v>1.5</v>
      </c>
      <c r="L223" s="14">
        <v>8298</v>
      </c>
      <c r="M223" s="14">
        <v>13553</v>
      </c>
      <c r="N223" s="14">
        <f t="shared" si="20"/>
        <v>21851</v>
      </c>
      <c r="O223" s="14">
        <v>0</v>
      </c>
      <c r="P223" s="14">
        <v>0</v>
      </c>
      <c r="Q223" s="14">
        <f t="shared" si="21"/>
        <v>0</v>
      </c>
      <c r="R223" s="84" t="s">
        <v>52</v>
      </c>
      <c r="S223" s="210" t="s">
        <v>950</v>
      </c>
    </row>
    <row r="224" spans="1:19" s="184" customFormat="1" ht="12.75" customHeight="1">
      <c r="A224" s="84">
        <v>26</v>
      </c>
      <c r="B224" s="28" t="s">
        <v>2455</v>
      </c>
      <c r="C224" s="185" t="s">
        <v>2755</v>
      </c>
      <c r="D224" s="29" t="s">
        <v>2826</v>
      </c>
      <c r="E224" s="29"/>
      <c r="F224" s="29" t="s">
        <v>787</v>
      </c>
      <c r="G224" s="29" t="s">
        <v>788</v>
      </c>
      <c r="H224" s="186" t="s">
        <v>2827</v>
      </c>
      <c r="I224" s="29" t="s">
        <v>2828</v>
      </c>
      <c r="J224" s="29" t="s">
        <v>49</v>
      </c>
      <c r="K224" s="47">
        <v>3</v>
      </c>
      <c r="L224" s="14">
        <v>1708</v>
      </c>
      <c r="M224" s="14">
        <v>3408</v>
      </c>
      <c r="N224" s="14">
        <f t="shared" si="20"/>
        <v>5116</v>
      </c>
      <c r="O224" s="14">
        <v>0</v>
      </c>
      <c r="P224" s="14">
        <v>0</v>
      </c>
      <c r="Q224" s="14">
        <f t="shared" si="21"/>
        <v>0</v>
      </c>
      <c r="R224" s="84" t="s">
        <v>52</v>
      </c>
      <c r="S224" s="210" t="s">
        <v>950</v>
      </c>
    </row>
    <row r="225" spans="1:19" s="184" customFormat="1" ht="12.75" customHeight="1">
      <c r="A225" s="84">
        <v>27</v>
      </c>
      <c r="B225" s="28" t="s">
        <v>2455</v>
      </c>
      <c r="C225" s="185" t="s">
        <v>2755</v>
      </c>
      <c r="D225" s="29" t="s">
        <v>2829</v>
      </c>
      <c r="E225" s="29"/>
      <c r="F225" s="29" t="s">
        <v>787</v>
      </c>
      <c r="G225" s="29" t="s">
        <v>788</v>
      </c>
      <c r="H225" s="186" t="s">
        <v>2830</v>
      </c>
      <c r="I225" s="29" t="s">
        <v>2831</v>
      </c>
      <c r="J225" s="29" t="s">
        <v>50</v>
      </c>
      <c r="K225" s="47">
        <v>2</v>
      </c>
      <c r="L225" s="14">
        <v>643</v>
      </c>
      <c r="M225" s="14">
        <v>1403</v>
      </c>
      <c r="N225" s="14">
        <f t="shared" si="20"/>
        <v>2046</v>
      </c>
      <c r="O225" s="14">
        <v>0</v>
      </c>
      <c r="P225" s="14">
        <v>0</v>
      </c>
      <c r="Q225" s="14">
        <f t="shared" si="21"/>
        <v>0</v>
      </c>
      <c r="R225" s="84" t="s">
        <v>52</v>
      </c>
      <c r="S225" s="210" t="s">
        <v>950</v>
      </c>
    </row>
    <row r="226" spans="1:19" s="184" customFormat="1" ht="12.75" customHeight="1">
      <c r="A226" s="84">
        <v>28</v>
      </c>
      <c r="B226" s="28" t="s">
        <v>2455</v>
      </c>
      <c r="C226" s="185" t="s">
        <v>2755</v>
      </c>
      <c r="D226" s="29" t="s">
        <v>2832</v>
      </c>
      <c r="E226" s="29" t="s">
        <v>19</v>
      </c>
      <c r="F226" s="29" t="s">
        <v>787</v>
      </c>
      <c r="G226" s="29" t="s">
        <v>788</v>
      </c>
      <c r="H226" s="186" t="s">
        <v>2833</v>
      </c>
      <c r="I226" s="29" t="s">
        <v>2834</v>
      </c>
      <c r="J226" s="29" t="s">
        <v>50</v>
      </c>
      <c r="K226" s="47">
        <v>5.5</v>
      </c>
      <c r="L226" s="14">
        <v>5588</v>
      </c>
      <c r="M226" s="14">
        <v>12835</v>
      </c>
      <c r="N226" s="14">
        <f t="shared" si="20"/>
        <v>18423</v>
      </c>
      <c r="O226" s="14">
        <v>0</v>
      </c>
      <c r="P226" s="14">
        <v>0</v>
      </c>
      <c r="Q226" s="14">
        <f t="shared" si="21"/>
        <v>0</v>
      </c>
      <c r="R226" s="84" t="s">
        <v>52</v>
      </c>
      <c r="S226" s="210" t="s">
        <v>950</v>
      </c>
    </row>
    <row r="227" spans="1:19" s="184" customFormat="1" ht="12.75" customHeight="1">
      <c r="A227" s="84">
        <v>29</v>
      </c>
      <c r="B227" s="28" t="s">
        <v>2455</v>
      </c>
      <c r="C227" s="185" t="s">
        <v>2755</v>
      </c>
      <c r="D227" s="29" t="s">
        <v>2832</v>
      </c>
      <c r="E227" s="29" t="s">
        <v>17</v>
      </c>
      <c r="F227" s="29" t="s">
        <v>787</v>
      </c>
      <c r="G227" s="29" t="s">
        <v>788</v>
      </c>
      <c r="H227" s="186" t="s">
        <v>2835</v>
      </c>
      <c r="I227" s="29" t="s">
        <v>2836</v>
      </c>
      <c r="J227" s="29" t="s">
        <v>50</v>
      </c>
      <c r="K227" s="47">
        <v>5.5</v>
      </c>
      <c r="L227" s="14">
        <v>4370</v>
      </c>
      <c r="M227" s="14">
        <v>6575</v>
      </c>
      <c r="N227" s="14">
        <f t="shared" si="20"/>
        <v>10945</v>
      </c>
      <c r="O227" s="14">
        <v>0</v>
      </c>
      <c r="P227" s="14">
        <v>0</v>
      </c>
      <c r="Q227" s="14">
        <f t="shared" si="21"/>
        <v>0</v>
      </c>
      <c r="R227" s="84" t="s">
        <v>52</v>
      </c>
      <c r="S227" s="210" t="s">
        <v>950</v>
      </c>
    </row>
    <row r="228" spans="1:19" s="184" customFormat="1" ht="12.75" customHeight="1">
      <c r="A228" s="84">
        <v>30</v>
      </c>
      <c r="B228" s="28" t="s">
        <v>2455</v>
      </c>
      <c r="C228" s="185" t="s">
        <v>2755</v>
      </c>
      <c r="D228" s="29" t="s">
        <v>2832</v>
      </c>
      <c r="E228" s="29" t="s">
        <v>18</v>
      </c>
      <c r="F228" s="29" t="s">
        <v>787</v>
      </c>
      <c r="G228" s="29" t="s">
        <v>788</v>
      </c>
      <c r="H228" s="186" t="s">
        <v>2837</v>
      </c>
      <c r="I228" s="29" t="s">
        <v>2838</v>
      </c>
      <c r="J228" s="29" t="s">
        <v>50</v>
      </c>
      <c r="K228" s="47">
        <v>5.5</v>
      </c>
      <c r="L228" s="14">
        <v>3160</v>
      </c>
      <c r="M228" s="14">
        <v>5790</v>
      </c>
      <c r="N228" s="14">
        <f t="shared" si="20"/>
        <v>8950</v>
      </c>
      <c r="O228" s="14">
        <v>0</v>
      </c>
      <c r="P228" s="14">
        <v>0</v>
      </c>
      <c r="Q228" s="14">
        <f t="shared" si="21"/>
        <v>0</v>
      </c>
      <c r="R228" s="84" t="s">
        <v>52</v>
      </c>
      <c r="S228" s="210" t="s">
        <v>950</v>
      </c>
    </row>
    <row r="229" spans="1:19" s="184" customFormat="1" ht="12.75" customHeight="1">
      <c r="A229" s="84">
        <v>31</v>
      </c>
      <c r="B229" s="28" t="s">
        <v>2455</v>
      </c>
      <c r="C229" s="185" t="s">
        <v>2755</v>
      </c>
      <c r="D229" s="29" t="s">
        <v>2839</v>
      </c>
      <c r="E229" s="29" t="s">
        <v>26</v>
      </c>
      <c r="F229" s="29" t="s">
        <v>787</v>
      </c>
      <c r="G229" s="29" t="s">
        <v>788</v>
      </c>
      <c r="H229" s="186" t="s">
        <v>2840</v>
      </c>
      <c r="I229" s="29" t="s">
        <v>2841</v>
      </c>
      <c r="J229" s="29" t="s">
        <v>50</v>
      </c>
      <c r="K229" s="47">
        <v>5.5</v>
      </c>
      <c r="L229" s="14">
        <v>8763</v>
      </c>
      <c r="M229" s="14">
        <v>19368</v>
      </c>
      <c r="N229" s="14">
        <f t="shared" si="20"/>
        <v>28131</v>
      </c>
      <c r="O229" s="14">
        <v>0</v>
      </c>
      <c r="P229" s="14">
        <v>0</v>
      </c>
      <c r="Q229" s="14">
        <f t="shared" si="21"/>
        <v>0</v>
      </c>
      <c r="R229" s="84" t="s">
        <v>52</v>
      </c>
      <c r="S229" s="210" t="s">
        <v>950</v>
      </c>
    </row>
    <row r="230" spans="1:19" s="184" customFormat="1" ht="12.75" customHeight="1">
      <c r="A230" s="84">
        <v>32</v>
      </c>
      <c r="B230" s="28" t="s">
        <v>2455</v>
      </c>
      <c r="C230" s="185" t="s">
        <v>2755</v>
      </c>
      <c r="D230" s="29" t="s">
        <v>2842</v>
      </c>
      <c r="E230" s="29" t="s">
        <v>19</v>
      </c>
      <c r="F230" s="29" t="s">
        <v>787</v>
      </c>
      <c r="G230" s="29" t="s">
        <v>788</v>
      </c>
      <c r="H230" s="186" t="s">
        <v>2843</v>
      </c>
      <c r="I230" s="29" t="s">
        <v>2844</v>
      </c>
      <c r="J230" s="29" t="s">
        <v>50</v>
      </c>
      <c r="K230" s="47">
        <v>1</v>
      </c>
      <c r="L230" s="14">
        <v>668</v>
      </c>
      <c r="M230" s="14">
        <v>1188</v>
      </c>
      <c r="N230" s="14">
        <f t="shared" si="20"/>
        <v>1856</v>
      </c>
      <c r="O230" s="14">
        <v>0</v>
      </c>
      <c r="P230" s="14">
        <v>0</v>
      </c>
      <c r="Q230" s="14">
        <f t="shared" si="21"/>
        <v>0</v>
      </c>
      <c r="R230" s="84" t="s">
        <v>52</v>
      </c>
      <c r="S230" s="210" t="s">
        <v>950</v>
      </c>
    </row>
    <row r="231" spans="1:19" s="184" customFormat="1" ht="12.75" customHeight="1">
      <c r="A231" s="84">
        <v>33</v>
      </c>
      <c r="B231" s="28" t="s">
        <v>2455</v>
      </c>
      <c r="C231" s="185" t="s">
        <v>2755</v>
      </c>
      <c r="D231" s="29" t="s">
        <v>2759</v>
      </c>
      <c r="E231" s="29" t="s">
        <v>17</v>
      </c>
      <c r="F231" s="29" t="s">
        <v>787</v>
      </c>
      <c r="G231" s="29" t="s">
        <v>788</v>
      </c>
      <c r="H231" s="186" t="s">
        <v>2845</v>
      </c>
      <c r="I231" s="29" t="s">
        <v>2846</v>
      </c>
      <c r="J231" s="29" t="s">
        <v>50</v>
      </c>
      <c r="K231" s="47">
        <v>6</v>
      </c>
      <c r="L231" s="14">
        <v>14008</v>
      </c>
      <c r="M231" s="14">
        <v>19150</v>
      </c>
      <c r="N231" s="14">
        <f t="shared" si="20"/>
        <v>33158</v>
      </c>
      <c r="O231" s="14">
        <v>0</v>
      </c>
      <c r="P231" s="14">
        <v>0</v>
      </c>
      <c r="Q231" s="14">
        <f t="shared" si="21"/>
        <v>0</v>
      </c>
      <c r="R231" s="84" t="s">
        <v>52</v>
      </c>
      <c r="S231" s="210" t="s">
        <v>950</v>
      </c>
    </row>
    <row r="232" spans="1:19" s="184" customFormat="1" ht="12.75" customHeight="1">
      <c r="A232" s="84">
        <v>34</v>
      </c>
      <c r="B232" s="28" t="s">
        <v>2455</v>
      </c>
      <c r="C232" s="185" t="s">
        <v>2755</v>
      </c>
      <c r="D232" s="29" t="s">
        <v>2847</v>
      </c>
      <c r="E232" s="29"/>
      <c r="F232" s="29" t="s">
        <v>787</v>
      </c>
      <c r="G232" s="29" t="s">
        <v>788</v>
      </c>
      <c r="H232" s="186" t="s">
        <v>2848</v>
      </c>
      <c r="I232" s="29" t="s">
        <v>2849</v>
      </c>
      <c r="J232" s="29" t="s">
        <v>50</v>
      </c>
      <c r="K232" s="47">
        <v>3</v>
      </c>
      <c r="L232" s="14">
        <v>9188</v>
      </c>
      <c r="M232" s="14">
        <v>15905</v>
      </c>
      <c r="N232" s="14">
        <f t="shared" si="20"/>
        <v>25093</v>
      </c>
      <c r="O232" s="14">
        <v>0</v>
      </c>
      <c r="P232" s="14">
        <v>0</v>
      </c>
      <c r="Q232" s="14">
        <f t="shared" si="21"/>
        <v>0</v>
      </c>
      <c r="R232" s="84" t="s">
        <v>52</v>
      </c>
      <c r="S232" s="210" t="s">
        <v>950</v>
      </c>
    </row>
    <row r="233" spans="1:19" s="184" customFormat="1" ht="12.75" customHeight="1">
      <c r="A233" s="84">
        <v>35</v>
      </c>
      <c r="B233" s="28" t="s">
        <v>2455</v>
      </c>
      <c r="C233" s="185" t="s">
        <v>2755</v>
      </c>
      <c r="D233" s="29" t="s">
        <v>2850</v>
      </c>
      <c r="E233" s="29" t="s">
        <v>19</v>
      </c>
      <c r="F233" s="29" t="s">
        <v>787</v>
      </c>
      <c r="G233" s="29" t="s">
        <v>788</v>
      </c>
      <c r="H233" s="186" t="s">
        <v>2851</v>
      </c>
      <c r="I233" s="29" t="s">
        <v>2852</v>
      </c>
      <c r="J233" s="29" t="s">
        <v>50</v>
      </c>
      <c r="K233" s="47">
        <v>10</v>
      </c>
      <c r="L233" s="14">
        <v>4100</v>
      </c>
      <c r="M233" s="14">
        <v>9841</v>
      </c>
      <c r="N233" s="14">
        <f t="shared" si="20"/>
        <v>13941</v>
      </c>
      <c r="O233" s="14">
        <v>0</v>
      </c>
      <c r="P233" s="14">
        <v>0</v>
      </c>
      <c r="Q233" s="14">
        <f t="shared" si="21"/>
        <v>0</v>
      </c>
      <c r="R233" s="84" t="s">
        <v>52</v>
      </c>
      <c r="S233" s="210" t="s">
        <v>950</v>
      </c>
    </row>
    <row r="234" spans="1:19" s="184" customFormat="1" ht="12.75" customHeight="1">
      <c r="A234" s="84">
        <v>36</v>
      </c>
      <c r="B234" s="28" t="s">
        <v>2455</v>
      </c>
      <c r="C234" s="185" t="s">
        <v>2755</v>
      </c>
      <c r="D234" s="29" t="s">
        <v>2786</v>
      </c>
      <c r="E234" s="29" t="s">
        <v>17</v>
      </c>
      <c r="F234" s="29" t="s">
        <v>787</v>
      </c>
      <c r="G234" s="29" t="s">
        <v>788</v>
      </c>
      <c r="H234" s="186" t="s">
        <v>2853</v>
      </c>
      <c r="I234" s="29" t="s">
        <v>2854</v>
      </c>
      <c r="J234" s="188" t="s">
        <v>50</v>
      </c>
      <c r="K234" s="47">
        <v>4</v>
      </c>
      <c r="L234" s="14">
        <v>4408</v>
      </c>
      <c r="M234" s="14">
        <v>13686</v>
      </c>
      <c r="N234" s="14">
        <f t="shared" si="20"/>
        <v>18094</v>
      </c>
      <c r="O234" s="14">
        <v>0</v>
      </c>
      <c r="P234" s="14">
        <v>0</v>
      </c>
      <c r="Q234" s="14">
        <f t="shared" si="21"/>
        <v>0</v>
      </c>
      <c r="R234" s="84" t="s">
        <v>52</v>
      </c>
      <c r="S234" s="210" t="s">
        <v>950</v>
      </c>
    </row>
    <row r="235" spans="1:19" s="184" customFormat="1" ht="12.75" customHeight="1">
      <c r="A235" s="84">
        <v>37</v>
      </c>
      <c r="B235" s="28" t="s">
        <v>2455</v>
      </c>
      <c r="C235" s="185" t="s">
        <v>2755</v>
      </c>
      <c r="D235" s="29" t="s">
        <v>2855</v>
      </c>
      <c r="E235" s="29"/>
      <c r="F235" s="29" t="s">
        <v>787</v>
      </c>
      <c r="G235" s="29" t="s">
        <v>788</v>
      </c>
      <c r="H235" s="186" t="s">
        <v>2856</v>
      </c>
      <c r="I235" s="29" t="s">
        <v>2857</v>
      </c>
      <c r="J235" s="29" t="s">
        <v>50</v>
      </c>
      <c r="K235" s="47">
        <v>3</v>
      </c>
      <c r="L235" s="14">
        <v>3368</v>
      </c>
      <c r="M235" s="14">
        <v>5810</v>
      </c>
      <c r="N235" s="14">
        <f t="shared" si="20"/>
        <v>9178</v>
      </c>
      <c r="O235" s="14">
        <v>0</v>
      </c>
      <c r="P235" s="14">
        <v>0</v>
      </c>
      <c r="Q235" s="14">
        <f t="shared" si="21"/>
        <v>0</v>
      </c>
      <c r="R235" s="84" t="s">
        <v>52</v>
      </c>
      <c r="S235" s="210" t="s">
        <v>950</v>
      </c>
    </row>
    <row r="236" spans="1:19" s="184" customFormat="1" ht="12.75" customHeight="1">
      <c r="A236" s="84">
        <v>38</v>
      </c>
      <c r="B236" s="28" t="s">
        <v>2455</v>
      </c>
      <c r="C236" s="185" t="s">
        <v>2755</v>
      </c>
      <c r="D236" s="29" t="s">
        <v>2858</v>
      </c>
      <c r="E236" s="29"/>
      <c r="F236" s="29" t="s">
        <v>787</v>
      </c>
      <c r="G236" s="29" t="s">
        <v>788</v>
      </c>
      <c r="H236" s="186" t="s">
        <v>2859</v>
      </c>
      <c r="I236" s="29" t="s">
        <v>2860</v>
      </c>
      <c r="J236" s="29" t="s">
        <v>50</v>
      </c>
      <c r="K236" s="47">
        <v>7</v>
      </c>
      <c r="L236" s="14">
        <v>9058</v>
      </c>
      <c r="M236" s="14">
        <v>18748</v>
      </c>
      <c r="N236" s="14">
        <f t="shared" si="20"/>
        <v>27806</v>
      </c>
      <c r="O236" s="14">
        <v>0</v>
      </c>
      <c r="P236" s="14">
        <v>0</v>
      </c>
      <c r="Q236" s="14">
        <f t="shared" si="21"/>
        <v>0</v>
      </c>
      <c r="R236" s="84" t="s">
        <v>52</v>
      </c>
      <c r="S236" s="210" t="s">
        <v>950</v>
      </c>
    </row>
    <row r="237" spans="1:19" s="184" customFormat="1" ht="12.75" customHeight="1">
      <c r="A237" s="84">
        <v>39</v>
      </c>
      <c r="B237" s="28" t="s">
        <v>2455</v>
      </c>
      <c r="C237" s="185" t="s">
        <v>2755</v>
      </c>
      <c r="D237" s="29" t="s">
        <v>2832</v>
      </c>
      <c r="E237" s="29" t="s">
        <v>27</v>
      </c>
      <c r="F237" s="29" t="s">
        <v>787</v>
      </c>
      <c r="G237" s="29" t="s">
        <v>788</v>
      </c>
      <c r="H237" s="186" t="s">
        <v>2861</v>
      </c>
      <c r="I237" s="29" t="s">
        <v>2862</v>
      </c>
      <c r="J237" s="29" t="s">
        <v>50</v>
      </c>
      <c r="K237" s="47">
        <v>3</v>
      </c>
      <c r="L237" s="14">
        <v>928</v>
      </c>
      <c r="M237" s="14">
        <v>2235</v>
      </c>
      <c r="N237" s="14">
        <f t="shared" si="20"/>
        <v>3163</v>
      </c>
      <c r="O237" s="14">
        <v>0</v>
      </c>
      <c r="P237" s="14">
        <v>0</v>
      </c>
      <c r="Q237" s="14">
        <f t="shared" si="21"/>
        <v>0</v>
      </c>
      <c r="R237" s="84" t="s">
        <v>52</v>
      </c>
      <c r="S237" s="210" t="s">
        <v>950</v>
      </c>
    </row>
    <row r="238" spans="1:19" s="184" customFormat="1" ht="12.75" customHeight="1">
      <c r="A238" s="84">
        <v>40</v>
      </c>
      <c r="B238" s="28" t="s">
        <v>2455</v>
      </c>
      <c r="C238" s="185" t="s">
        <v>2755</v>
      </c>
      <c r="D238" s="29" t="s">
        <v>2863</v>
      </c>
      <c r="E238" s="29" t="s">
        <v>19</v>
      </c>
      <c r="F238" s="29" t="s">
        <v>787</v>
      </c>
      <c r="G238" s="29" t="s">
        <v>788</v>
      </c>
      <c r="H238" s="186" t="s">
        <v>2864</v>
      </c>
      <c r="I238" s="29" t="s">
        <v>2865</v>
      </c>
      <c r="J238" s="29" t="s">
        <v>50</v>
      </c>
      <c r="K238" s="47">
        <v>4</v>
      </c>
      <c r="L238" s="14">
        <v>18420</v>
      </c>
      <c r="M238" s="14">
        <v>34500</v>
      </c>
      <c r="N238" s="14">
        <f t="shared" si="20"/>
        <v>52920</v>
      </c>
      <c r="O238" s="14">
        <v>0</v>
      </c>
      <c r="P238" s="14">
        <v>0</v>
      </c>
      <c r="Q238" s="14">
        <f t="shared" si="21"/>
        <v>0</v>
      </c>
      <c r="R238" s="84" t="s">
        <v>52</v>
      </c>
      <c r="S238" s="210" t="s">
        <v>950</v>
      </c>
    </row>
    <row r="239" spans="1:19" s="184" customFormat="1" ht="12.75" customHeight="1">
      <c r="A239" s="84">
        <v>41</v>
      </c>
      <c r="B239" s="28" t="s">
        <v>2455</v>
      </c>
      <c r="C239" s="185" t="s">
        <v>2755</v>
      </c>
      <c r="D239" s="29" t="s">
        <v>2773</v>
      </c>
      <c r="E239" s="29" t="s">
        <v>17</v>
      </c>
      <c r="F239" s="29" t="s">
        <v>787</v>
      </c>
      <c r="G239" s="29" t="s">
        <v>788</v>
      </c>
      <c r="H239" s="186" t="s">
        <v>2866</v>
      </c>
      <c r="I239" s="29" t="s">
        <v>2867</v>
      </c>
      <c r="J239" s="29" t="s">
        <v>50</v>
      </c>
      <c r="K239" s="47">
        <v>9</v>
      </c>
      <c r="L239" s="14">
        <v>4284</v>
      </c>
      <c r="M239" s="14">
        <v>12453</v>
      </c>
      <c r="N239" s="14">
        <f t="shared" si="20"/>
        <v>16737</v>
      </c>
      <c r="O239" s="14">
        <v>0</v>
      </c>
      <c r="P239" s="14">
        <v>0</v>
      </c>
      <c r="Q239" s="14">
        <f t="shared" si="21"/>
        <v>0</v>
      </c>
      <c r="R239" s="84" t="s">
        <v>52</v>
      </c>
      <c r="S239" s="210" t="s">
        <v>950</v>
      </c>
    </row>
    <row r="240" spans="1:19" s="184" customFormat="1" ht="12.75" customHeight="1">
      <c r="A240" s="84">
        <v>42</v>
      </c>
      <c r="B240" s="28" t="s">
        <v>2455</v>
      </c>
      <c r="C240" s="185" t="s">
        <v>2755</v>
      </c>
      <c r="D240" s="29" t="s">
        <v>2868</v>
      </c>
      <c r="E240" s="29"/>
      <c r="F240" s="29" t="s">
        <v>787</v>
      </c>
      <c r="G240" s="29" t="s">
        <v>788</v>
      </c>
      <c r="H240" s="186" t="s">
        <v>2869</v>
      </c>
      <c r="I240" s="29" t="s">
        <v>2870</v>
      </c>
      <c r="J240" s="29" t="s">
        <v>50</v>
      </c>
      <c r="K240" s="47">
        <v>2</v>
      </c>
      <c r="L240" s="14">
        <v>2905</v>
      </c>
      <c r="M240" s="14">
        <v>6703</v>
      </c>
      <c r="N240" s="14">
        <f t="shared" si="20"/>
        <v>9608</v>
      </c>
      <c r="O240" s="14">
        <v>0</v>
      </c>
      <c r="P240" s="14">
        <v>0</v>
      </c>
      <c r="Q240" s="14">
        <f t="shared" si="21"/>
        <v>0</v>
      </c>
      <c r="R240" s="84" t="s">
        <v>52</v>
      </c>
      <c r="S240" s="210" t="s">
        <v>950</v>
      </c>
    </row>
    <row r="241" spans="1:19" s="184" customFormat="1" ht="12.75" customHeight="1">
      <c r="A241" s="84">
        <v>43</v>
      </c>
      <c r="B241" s="28" t="s">
        <v>2455</v>
      </c>
      <c r="C241" s="185" t="s">
        <v>2755</v>
      </c>
      <c r="D241" s="29" t="s">
        <v>626</v>
      </c>
      <c r="E241" s="29" t="s">
        <v>19</v>
      </c>
      <c r="F241" s="29" t="s">
        <v>787</v>
      </c>
      <c r="G241" s="29" t="s">
        <v>788</v>
      </c>
      <c r="H241" s="186" t="s">
        <v>2871</v>
      </c>
      <c r="I241" s="29" t="s">
        <v>2872</v>
      </c>
      <c r="J241" s="29" t="s">
        <v>50</v>
      </c>
      <c r="K241" s="47">
        <v>7</v>
      </c>
      <c r="L241" s="14">
        <v>10628</v>
      </c>
      <c r="M241" s="14">
        <v>15675</v>
      </c>
      <c r="N241" s="14">
        <f t="shared" si="20"/>
        <v>26303</v>
      </c>
      <c r="O241" s="14">
        <v>0</v>
      </c>
      <c r="P241" s="14">
        <v>0</v>
      </c>
      <c r="Q241" s="14">
        <f t="shared" si="21"/>
        <v>0</v>
      </c>
      <c r="R241" s="84" t="s">
        <v>52</v>
      </c>
      <c r="S241" s="210" t="s">
        <v>950</v>
      </c>
    </row>
    <row r="242" spans="1:19" s="184" customFormat="1" ht="12.75" customHeight="1">
      <c r="A242" s="84">
        <v>44</v>
      </c>
      <c r="B242" s="28" t="s">
        <v>2455</v>
      </c>
      <c r="C242" s="185" t="s">
        <v>2755</v>
      </c>
      <c r="D242" s="29" t="s">
        <v>2850</v>
      </c>
      <c r="E242" s="29" t="s">
        <v>17</v>
      </c>
      <c r="F242" s="29" t="s">
        <v>787</v>
      </c>
      <c r="G242" s="29" t="s">
        <v>788</v>
      </c>
      <c r="H242" s="186" t="s">
        <v>2873</v>
      </c>
      <c r="I242" s="29" t="s">
        <v>2874</v>
      </c>
      <c r="J242" s="29" t="s">
        <v>50</v>
      </c>
      <c r="K242" s="47">
        <v>3</v>
      </c>
      <c r="L242" s="14">
        <v>5770</v>
      </c>
      <c r="M242" s="14">
        <v>8880</v>
      </c>
      <c r="N242" s="14">
        <f t="shared" si="20"/>
        <v>14650</v>
      </c>
      <c r="O242" s="14">
        <v>0</v>
      </c>
      <c r="P242" s="14">
        <v>0</v>
      </c>
      <c r="Q242" s="14">
        <f t="shared" si="21"/>
        <v>0</v>
      </c>
      <c r="R242" s="84" t="s">
        <v>52</v>
      </c>
      <c r="S242" s="210" t="s">
        <v>950</v>
      </c>
    </row>
    <row r="243" spans="1:19" s="184" customFormat="1" ht="12.75" customHeight="1">
      <c r="A243" s="84">
        <v>45</v>
      </c>
      <c r="B243" s="28" t="s">
        <v>2455</v>
      </c>
      <c r="C243" s="185" t="s">
        <v>2755</v>
      </c>
      <c r="D243" s="29" t="s">
        <v>2875</v>
      </c>
      <c r="E243" s="29"/>
      <c r="F243" s="29" t="s">
        <v>787</v>
      </c>
      <c r="G243" s="29" t="s">
        <v>788</v>
      </c>
      <c r="H243" s="186" t="s">
        <v>2876</v>
      </c>
      <c r="I243" s="29" t="s">
        <v>2877</v>
      </c>
      <c r="J243" s="29" t="s">
        <v>50</v>
      </c>
      <c r="K243" s="47">
        <v>13</v>
      </c>
      <c r="L243" s="14">
        <v>6650</v>
      </c>
      <c r="M243" s="14">
        <v>2028</v>
      </c>
      <c r="N243" s="14">
        <f t="shared" si="20"/>
        <v>8678</v>
      </c>
      <c r="O243" s="14">
        <v>0</v>
      </c>
      <c r="P243" s="14">
        <v>0</v>
      </c>
      <c r="Q243" s="14">
        <f t="shared" si="21"/>
        <v>0</v>
      </c>
      <c r="R243" s="84" t="s">
        <v>52</v>
      </c>
      <c r="S243" s="210" t="s">
        <v>950</v>
      </c>
    </row>
    <row r="244" spans="1:19" s="184" customFormat="1" ht="12.75" customHeight="1">
      <c r="A244" s="84">
        <v>46</v>
      </c>
      <c r="B244" s="28" t="s">
        <v>2455</v>
      </c>
      <c r="C244" s="185" t="s">
        <v>2755</v>
      </c>
      <c r="D244" s="29" t="s">
        <v>1415</v>
      </c>
      <c r="E244" s="29"/>
      <c r="F244" s="29" t="s">
        <v>787</v>
      </c>
      <c r="G244" s="29" t="s">
        <v>788</v>
      </c>
      <c r="H244" s="186" t="s">
        <v>2878</v>
      </c>
      <c r="I244" s="29" t="s">
        <v>2879</v>
      </c>
      <c r="J244" s="29" t="s">
        <v>50</v>
      </c>
      <c r="K244" s="47">
        <v>5</v>
      </c>
      <c r="L244" s="14">
        <v>26380</v>
      </c>
      <c r="M244" s="14">
        <v>12750</v>
      </c>
      <c r="N244" s="14">
        <f t="shared" si="20"/>
        <v>39130</v>
      </c>
      <c r="O244" s="14">
        <v>0</v>
      </c>
      <c r="P244" s="14">
        <v>0</v>
      </c>
      <c r="Q244" s="14">
        <f t="shared" si="21"/>
        <v>0</v>
      </c>
      <c r="R244" s="84" t="s">
        <v>52</v>
      </c>
      <c r="S244" s="210" t="s">
        <v>950</v>
      </c>
    </row>
    <row r="245" spans="1:19" s="184" customFormat="1" ht="12.75" customHeight="1">
      <c r="A245" s="84">
        <v>47</v>
      </c>
      <c r="B245" s="28" t="s">
        <v>2455</v>
      </c>
      <c r="C245" s="185" t="s">
        <v>2755</v>
      </c>
      <c r="D245" s="29" t="s">
        <v>2880</v>
      </c>
      <c r="E245" s="29"/>
      <c r="F245" s="29" t="s">
        <v>787</v>
      </c>
      <c r="G245" s="29" t="s">
        <v>788</v>
      </c>
      <c r="H245" s="186" t="s">
        <v>2881</v>
      </c>
      <c r="I245" s="29" t="s">
        <v>2882</v>
      </c>
      <c r="J245" s="29" t="s">
        <v>50</v>
      </c>
      <c r="K245" s="47">
        <v>1</v>
      </c>
      <c r="L245" s="14">
        <v>768</v>
      </c>
      <c r="M245" s="14">
        <v>1898</v>
      </c>
      <c r="N245" s="14">
        <f t="shared" si="20"/>
        <v>2666</v>
      </c>
      <c r="O245" s="14">
        <v>0</v>
      </c>
      <c r="P245" s="14">
        <v>0</v>
      </c>
      <c r="Q245" s="14">
        <f t="shared" si="21"/>
        <v>0</v>
      </c>
      <c r="R245" s="84" t="s">
        <v>52</v>
      </c>
      <c r="S245" s="210" t="s">
        <v>950</v>
      </c>
    </row>
    <row r="246" spans="1:19" s="184" customFormat="1" ht="12.75" customHeight="1">
      <c r="A246" s="84">
        <v>48</v>
      </c>
      <c r="B246" s="28" t="s">
        <v>2455</v>
      </c>
      <c r="C246" s="185" t="s">
        <v>2755</v>
      </c>
      <c r="D246" s="29" t="s">
        <v>2883</v>
      </c>
      <c r="E246" s="29"/>
      <c r="F246" s="29" t="s">
        <v>787</v>
      </c>
      <c r="G246" s="29" t="s">
        <v>788</v>
      </c>
      <c r="H246" s="186" t="s">
        <v>2884</v>
      </c>
      <c r="I246" s="29" t="s">
        <v>2885</v>
      </c>
      <c r="J246" s="29" t="s">
        <v>50</v>
      </c>
      <c r="K246" s="47">
        <v>3</v>
      </c>
      <c r="L246" s="14">
        <v>3690</v>
      </c>
      <c r="M246" s="14">
        <v>6965</v>
      </c>
      <c r="N246" s="14">
        <f t="shared" si="20"/>
        <v>10655</v>
      </c>
      <c r="O246" s="14">
        <v>0</v>
      </c>
      <c r="P246" s="14">
        <v>0</v>
      </c>
      <c r="Q246" s="14">
        <f t="shared" si="21"/>
        <v>0</v>
      </c>
      <c r="R246" s="84" t="s">
        <v>52</v>
      </c>
      <c r="S246" s="210" t="s">
        <v>950</v>
      </c>
    </row>
    <row r="247" spans="1:19" s="184" customFormat="1" ht="12.75" customHeight="1">
      <c r="A247" s="84">
        <v>49</v>
      </c>
      <c r="B247" s="28" t="s">
        <v>2455</v>
      </c>
      <c r="C247" s="185" t="s">
        <v>2755</v>
      </c>
      <c r="D247" s="29" t="s">
        <v>2886</v>
      </c>
      <c r="E247" s="29"/>
      <c r="F247" s="29" t="s">
        <v>787</v>
      </c>
      <c r="G247" s="29" t="s">
        <v>788</v>
      </c>
      <c r="H247" s="29" t="s">
        <v>2887</v>
      </c>
      <c r="I247" s="29" t="s">
        <v>2888</v>
      </c>
      <c r="J247" s="29" t="s">
        <v>55</v>
      </c>
      <c r="K247" s="47">
        <v>3</v>
      </c>
      <c r="L247" s="14">
        <v>4110</v>
      </c>
      <c r="M247" s="14">
        <v>0</v>
      </c>
      <c r="N247" s="14">
        <f t="shared" si="20"/>
        <v>4110</v>
      </c>
      <c r="O247" s="14">
        <v>0</v>
      </c>
      <c r="P247" s="14">
        <v>0</v>
      </c>
      <c r="Q247" s="14">
        <f t="shared" si="21"/>
        <v>0</v>
      </c>
      <c r="R247" s="84" t="s">
        <v>52</v>
      </c>
      <c r="S247" s="210" t="s">
        <v>950</v>
      </c>
    </row>
    <row r="248" spans="1:19" s="184" customFormat="1" ht="12.75" customHeight="1">
      <c r="A248" s="84">
        <v>50</v>
      </c>
      <c r="B248" s="28" t="s">
        <v>2455</v>
      </c>
      <c r="C248" s="185" t="s">
        <v>2755</v>
      </c>
      <c r="D248" s="29" t="s">
        <v>2889</v>
      </c>
      <c r="E248" s="29"/>
      <c r="F248" s="29" t="s">
        <v>787</v>
      </c>
      <c r="G248" s="29" t="s">
        <v>788</v>
      </c>
      <c r="H248" s="29" t="s">
        <v>2890</v>
      </c>
      <c r="I248" s="29" t="s">
        <v>2891</v>
      </c>
      <c r="J248" s="29" t="s">
        <v>55</v>
      </c>
      <c r="K248" s="47">
        <v>11</v>
      </c>
      <c r="L248" s="14">
        <v>7778</v>
      </c>
      <c r="M248" s="14">
        <v>0</v>
      </c>
      <c r="N248" s="14">
        <f t="shared" si="20"/>
        <v>7778</v>
      </c>
      <c r="O248" s="14">
        <v>0</v>
      </c>
      <c r="P248" s="14">
        <v>0</v>
      </c>
      <c r="Q248" s="14">
        <f t="shared" si="21"/>
        <v>0</v>
      </c>
      <c r="R248" s="84" t="s">
        <v>52</v>
      </c>
      <c r="S248" s="210" t="s">
        <v>950</v>
      </c>
    </row>
    <row r="249" spans="1:19" s="184" customFormat="1" ht="12.75" customHeight="1">
      <c r="A249" s="84">
        <v>51</v>
      </c>
      <c r="B249" s="28" t="s">
        <v>2455</v>
      </c>
      <c r="C249" s="185" t="s">
        <v>2755</v>
      </c>
      <c r="D249" s="29" t="s">
        <v>2892</v>
      </c>
      <c r="E249" s="29"/>
      <c r="F249" s="29" t="s">
        <v>787</v>
      </c>
      <c r="G249" s="29" t="s">
        <v>788</v>
      </c>
      <c r="H249" s="29" t="s">
        <v>2893</v>
      </c>
      <c r="I249" s="29" t="s">
        <v>2894</v>
      </c>
      <c r="J249" s="29" t="s">
        <v>55</v>
      </c>
      <c r="K249" s="47">
        <v>5</v>
      </c>
      <c r="L249" s="14">
        <v>2736</v>
      </c>
      <c r="M249" s="14">
        <v>0</v>
      </c>
      <c r="N249" s="14">
        <f t="shared" si="20"/>
        <v>2736</v>
      </c>
      <c r="O249" s="14">
        <v>0</v>
      </c>
      <c r="P249" s="14">
        <v>0</v>
      </c>
      <c r="Q249" s="14">
        <f t="shared" si="21"/>
        <v>0</v>
      </c>
      <c r="R249" s="84" t="s">
        <v>52</v>
      </c>
      <c r="S249" s="210" t="s">
        <v>950</v>
      </c>
    </row>
    <row r="250" spans="1:19" s="184" customFormat="1" ht="12.75" customHeight="1">
      <c r="A250" s="84">
        <v>52</v>
      </c>
      <c r="B250" s="28" t="s">
        <v>2455</v>
      </c>
      <c r="C250" s="185" t="s">
        <v>2755</v>
      </c>
      <c r="D250" s="29" t="s">
        <v>854</v>
      </c>
      <c r="E250" s="189" t="s">
        <v>17</v>
      </c>
      <c r="F250" s="189" t="s">
        <v>787</v>
      </c>
      <c r="G250" s="189" t="s">
        <v>788</v>
      </c>
      <c r="H250" s="190" t="s">
        <v>2895</v>
      </c>
      <c r="I250" s="189" t="s">
        <v>2896</v>
      </c>
      <c r="J250" s="29" t="s">
        <v>50</v>
      </c>
      <c r="K250" s="47">
        <v>6</v>
      </c>
      <c r="L250" s="14">
        <v>20183</v>
      </c>
      <c r="M250" s="14">
        <v>37690</v>
      </c>
      <c r="N250" s="14">
        <f t="shared" si="20"/>
        <v>57873</v>
      </c>
      <c r="O250" s="14">
        <v>0</v>
      </c>
      <c r="P250" s="14">
        <v>0</v>
      </c>
      <c r="Q250" s="14">
        <f t="shared" si="21"/>
        <v>0</v>
      </c>
      <c r="R250" s="84" t="s">
        <v>52</v>
      </c>
      <c r="S250" s="210" t="s">
        <v>950</v>
      </c>
    </row>
    <row r="251" spans="1:19" s="184" customFormat="1" ht="12.75" customHeight="1">
      <c r="A251" s="84">
        <v>53</v>
      </c>
      <c r="B251" s="28" t="s">
        <v>2455</v>
      </c>
      <c r="C251" s="185" t="s">
        <v>2755</v>
      </c>
      <c r="D251" s="29" t="s">
        <v>626</v>
      </c>
      <c r="E251" s="29" t="s">
        <v>17</v>
      </c>
      <c r="F251" s="29" t="s">
        <v>787</v>
      </c>
      <c r="G251" s="29" t="s">
        <v>788</v>
      </c>
      <c r="H251" s="191" t="s">
        <v>2897</v>
      </c>
      <c r="I251" s="29" t="s">
        <v>2898</v>
      </c>
      <c r="J251" s="29" t="s">
        <v>50</v>
      </c>
      <c r="K251" s="47">
        <v>7</v>
      </c>
      <c r="L251" s="14">
        <v>9548</v>
      </c>
      <c r="M251" s="14">
        <v>13710</v>
      </c>
      <c r="N251" s="14">
        <f t="shared" si="20"/>
        <v>23258</v>
      </c>
      <c r="O251" s="14">
        <v>0</v>
      </c>
      <c r="P251" s="14">
        <v>0</v>
      </c>
      <c r="Q251" s="14">
        <f t="shared" si="21"/>
        <v>0</v>
      </c>
      <c r="R251" s="84" t="s">
        <v>52</v>
      </c>
      <c r="S251" s="210" t="s">
        <v>950</v>
      </c>
    </row>
    <row r="252" spans="1:19" s="184" customFormat="1" ht="12.75" customHeight="1">
      <c r="A252" s="84">
        <v>54</v>
      </c>
      <c r="B252" s="28" t="s">
        <v>2455</v>
      </c>
      <c r="C252" s="185" t="s">
        <v>2755</v>
      </c>
      <c r="D252" s="29" t="s">
        <v>2899</v>
      </c>
      <c r="E252" s="29"/>
      <c r="F252" s="29" t="s">
        <v>787</v>
      </c>
      <c r="G252" s="29" t="s">
        <v>788</v>
      </c>
      <c r="H252" s="191" t="s">
        <v>2900</v>
      </c>
      <c r="I252" s="29" t="s">
        <v>2901</v>
      </c>
      <c r="J252" s="29" t="s">
        <v>50</v>
      </c>
      <c r="K252" s="47">
        <v>1</v>
      </c>
      <c r="L252" s="14">
        <v>2873</v>
      </c>
      <c r="M252" s="14">
        <v>6670</v>
      </c>
      <c r="N252" s="14">
        <f t="shared" si="20"/>
        <v>9543</v>
      </c>
      <c r="O252" s="14">
        <v>0</v>
      </c>
      <c r="P252" s="14">
        <v>0</v>
      </c>
      <c r="Q252" s="14">
        <f t="shared" si="21"/>
        <v>0</v>
      </c>
      <c r="R252" s="84" t="s">
        <v>52</v>
      </c>
      <c r="S252" s="210" t="s">
        <v>950</v>
      </c>
    </row>
    <row r="253" spans="1:19" s="184" customFormat="1" ht="12.75" customHeight="1">
      <c r="A253" s="84">
        <v>55</v>
      </c>
      <c r="B253" s="28" t="s">
        <v>2455</v>
      </c>
      <c r="C253" s="185" t="s">
        <v>2755</v>
      </c>
      <c r="D253" s="29" t="s">
        <v>2902</v>
      </c>
      <c r="E253" s="29"/>
      <c r="F253" s="29" t="s">
        <v>787</v>
      </c>
      <c r="G253" s="29" t="s">
        <v>788</v>
      </c>
      <c r="H253" s="191" t="s">
        <v>2903</v>
      </c>
      <c r="I253" s="29" t="s">
        <v>2904</v>
      </c>
      <c r="J253" s="29" t="s">
        <v>50</v>
      </c>
      <c r="K253" s="47">
        <v>7</v>
      </c>
      <c r="L253" s="14">
        <v>12800</v>
      </c>
      <c r="M253" s="14">
        <v>24120</v>
      </c>
      <c r="N253" s="14">
        <f t="shared" si="20"/>
        <v>36920</v>
      </c>
      <c r="O253" s="14">
        <v>0</v>
      </c>
      <c r="P253" s="14">
        <v>0</v>
      </c>
      <c r="Q253" s="14">
        <f t="shared" si="21"/>
        <v>0</v>
      </c>
      <c r="R253" s="84" t="s">
        <v>52</v>
      </c>
      <c r="S253" s="210" t="s">
        <v>950</v>
      </c>
    </row>
    <row r="254" spans="1:19" s="184" customFormat="1" ht="12.75" customHeight="1">
      <c r="A254" s="84">
        <v>56</v>
      </c>
      <c r="B254" s="28" t="s">
        <v>2455</v>
      </c>
      <c r="C254" s="185" t="s">
        <v>2755</v>
      </c>
      <c r="D254" s="29" t="s">
        <v>2905</v>
      </c>
      <c r="E254" s="29"/>
      <c r="F254" s="29" t="s">
        <v>787</v>
      </c>
      <c r="G254" s="29" t="s">
        <v>788</v>
      </c>
      <c r="H254" s="191" t="s">
        <v>2906</v>
      </c>
      <c r="I254" s="29" t="s">
        <v>2907</v>
      </c>
      <c r="J254" s="29" t="s">
        <v>50</v>
      </c>
      <c r="K254" s="47">
        <v>1</v>
      </c>
      <c r="L254" s="14">
        <v>1930</v>
      </c>
      <c r="M254" s="14">
        <v>3423</v>
      </c>
      <c r="N254" s="14">
        <f t="shared" si="20"/>
        <v>5353</v>
      </c>
      <c r="O254" s="14">
        <v>0</v>
      </c>
      <c r="P254" s="14">
        <v>0</v>
      </c>
      <c r="Q254" s="14">
        <f t="shared" si="21"/>
        <v>0</v>
      </c>
      <c r="R254" s="84" t="s">
        <v>52</v>
      </c>
      <c r="S254" s="210" t="s">
        <v>950</v>
      </c>
    </row>
    <row r="255" spans="1:19" s="184" customFormat="1" ht="12.75" customHeight="1">
      <c r="A255" s="84">
        <v>57</v>
      </c>
      <c r="B255" s="28" t="s">
        <v>2455</v>
      </c>
      <c r="C255" s="185" t="s">
        <v>2755</v>
      </c>
      <c r="D255" s="29" t="s">
        <v>2908</v>
      </c>
      <c r="E255" s="29" t="s">
        <v>19</v>
      </c>
      <c r="F255" s="29" t="s">
        <v>787</v>
      </c>
      <c r="G255" s="29" t="s">
        <v>788</v>
      </c>
      <c r="H255" s="191" t="s">
        <v>2909</v>
      </c>
      <c r="I255" s="29" t="s">
        <v>2910</v>
      </c>
      <c r="J255" s="29" t="s">
        <v>50</v>
      </c>
      <c r="K255" s="47">
        <v>12</v>
      </c>
      <c r="L255" s="14">
        <v>37108</v>
      </c>
      <c r="M255" s="14">
        <v>61690</v>
      </c>
      <c r="N255" s="14">
        <f t="shared" si="20"/>
        <v>98798</v>
      </c>
      <c r="O255" s="14">
        <v>0</v>
      </c>
      <c r="P255" s="14">
        <v>0</v>
      </c>
      <c r="Q255" s="14">
        <f t="shared" si="21"/>
        <v>0</v>
      </c>
      <c r="R255" s="84" t="s">
        <v>52</v>
      </c>
      <c r="S255" s="210" t="s">
        <v>950</v>
      </c>
    </row>
    <row r="256" spans="1:19" s="184" customFormat="1" ht="12.75" customHeight="1">
      <c r="A256" s="84">
        <v>58</v>
      </c>
      <c r="B256" s="28" t="s">
        <v>2455</v>
      </c>
      <c r="C256" s="185" t="s">
        <v>2755</v>
      </c>
      <c r="D256" s="29" t="s">
        <v>2800</v>
      </c>
      <c r="E256" s="29"/>
      <c r="F256" s="29" t="s">
        <v>787</v>
      </c>
      <c r="G256" s="29" t="s">
        <v>788</v>
      </c>
      <c r="H256" s="191" t="s">
        <v>2911</v>
      </c>
      <c r="I256" s="29" t="s">
        <v>2912</v>
      </c>
      <c r="J256" s="29" t="s">
        <v>50</v>
      </c>
      <c r="K256" s="47">
        <v>15</v>
      </c>
      <c r="L256" s="14">
        <v>5770</v>
      </c>
      <c r="M256" s="14">
        <v>14898</v>
      </c>
      <c r="N256" s="14">
        <f t="shared" si="20"/>
        <v>20668</v>
      </c>
      <c r="O256" s="14">
        <v>0</v>
      </c>
      <c r="P256" s="14">
        <v>0</v>
      </c>
      <c r="Q256" s="14">
        <f t="shared" si="21"/>
        <v>0</v>
      </c>
      <c r="R256" s="84" t="s">
        <v>52</v>
      </c>
      <c r="S256" s="210" t="s">
        <v>950</v>
      </c>
    </row>
    <row r="257" spans="1:19" s="184" customFormat="1" ht="12.75" customHeight="1">
      <c r="A257" s="84">
        <v>59</v>
      </c>
      <c r="B257" s="28" t="s">
        <v>2455</v>
      </c>
      <c r="C257" s="185" t="s">
        <v>2755</v>
      </c>
      <c r="D257" s="29" t="s">
        <v>2913</v>
      </c>
      <c r="E257" s="29" t="s">
        <v>19</v>
      </c>
      <c r="F257" s="29" t="s">
        <v>787</v>
      </c>
      <c r="G257" s="29" t="s">
        <v>788</v>
      </c>
      <c r="H257" s="191" t="s">
        <v>2914</v>
      </c>
      <c r="I257" s="29" t="s">
        <v>2915</v>
      </c>
      <c r="J257" s="29" t="s">
        <v>50</v>
      </c>
      <c r="K257" s="47">
        <v>4</v>
      </c>
      <c r="L257" s="14">
        <v>2583</v>
      </c>
      <c r="M257" s="14">
        <v>5083</v>
      </c>
      <c r="N257" s="14">
        <f t="shared" si="20"/>
        <v>7666</v>
      </c>
      <c r="O257" s="14">
        <v>0</v>
      </c>
      <c r="P257" s="14">
        <v>0</v>
      </c>
      <c r="Q257" s="14">
        <f t="shared" si="21"/>
        <v>0</v>
      </c>
      <c r="R257" s="84" t="s">
        <v>52</v>
      </c>
      <c r="S257" s="210" t="s">
        <v>950</v>
      </c>
    </row>
    <row r="258" spans="1:19" s="184" customFormat="1" ht="12.75" customHeight="1">
      <c r="A258" s="84">
        <v>60</v>
      </c>
      <c r="B258" s="28" t="s">
        <v>2455</v>
      </c>
      <c r="C258" s="185" t="s">
        <v>2755</v>
      </c>
      <c r="D258" s="29" t="s">
        <v>2817</v>
      </c>
      <c r="E258" s="29" t="s">
        <v>17</v>
      </c>
      <c r="F258" s="29" t="s">
        <v>787</v>
      </c>
      <c r="G258" s="29" t="s">
        <v>788</v>
      </c>
      <c r="H258" s="214" t="s">
        <v>3671</v>
      </c>
      <c r="I258" s="29" t="s">
        <v>2916</v>
      </c>
      <c r="J258" s="29" t="s">
        <v>55</v>
      </c>
      <c r="K258" s="47">
        <v>7</v>
      </c>
      <c r="L258" s="14">
        <v>8421</v>
      </c>
      <c r="M258" s="14">
        <v>0</v>
      </c>
      <c r="N258" s="14">
        <f t="shared" si="20"/>
        <v>8421</v>
      </c>
      <c r="O258" s="14">
        <v>0</v>
      </c>
      <c r="P258" s="14">
        <v>0</v>
      </c>
      <c r="Q258" s="14">
        <f t="shared" si="21"/>
        <v>0</v>
      </c>
      <c r="R258" s="84" t="s">
        <v>52</v>
      </c>
      <c r="S258" s="210" t="s">
        <v>950</v>
      </c>
    </row>
    <row r="259" spans="1:19" s="184" customFormat="1" ht="12.75" customHeight="1">
      <c r="A259" s="84">
        <v>61</v>
      </c>
      <c r="B259" s="28" t="s">
        <v>2455</v>
      </c>
      <c r="C259" s="185" t="s">
        <v>2755</v>
      </c>
      <c r="D259" s="29" t="s">
        <v>2917</v>
      </c>
      <c r="E259" s="29" t="s">
        <v>19</v>
      </c>
      <c r="F259" s="29" t="s">
        <v>787</v>
      </c>
      <c r="G259" s="29" t="s">
        <v>788</v>
      </c>
      <c r="H259" s="192" t="s">
        <v>2918</v>
      </c>
      <c r="I259" s="29" t="s">
        <v>2919</v>
      </c>
      <c r="J259" s="29" t="s">
        <v>48</v>
      </c>
      <c r="K259" s="47">
        <v>14</v>
      </c>
      <c r="L259" s="14">
        <v>16633</v>
      </c>
      <c r="M259" s="14">
        <v>0</v>
      </c>
      <c r="N259" s="14">
        <f t="shared" si="20"/>
        <v>16633</v>
      </c>
      <c r="O259" s="14">
        <v>0</v>
      </c>
      <c r="P259" s="14">
        <v>0</v>
      </c>
      <c r="Q259" s="14">
        <f t="shared" si="21"/>
        <v>0</v>
      </c>
      <c r="R259" s="84" t="s">
        <v>52</v>
      </c>
      <c r="S259" s="210" t="s">
        <v>950</v>
      </c>
    </row>
    <row r="260" spans="1:19" s="184" customFormat="1" ht="12.75" customHeight="1">
      <c r="A260" s="84">
        <v>62</v>
      </c>
      <c r="B260" s="28" t="s">
        <v>2455</v>
      </c>
      <c r="C260" s="185" t="s">
        <v>2755</v>
      </c>
      <c r="D260" s="29" t="s">
        <v>2920</v>
      </c>
      <c r="E260" s="29"/>
      <c r="F260" s="29" t="s">
        <v>787</v>
      </c>
      <c r="G260" s="29" t="s">
        <v>788</v>
      </c>
      <c r="H260" s="191" t="s">
        <v>2921</v>
      </c>
      <c r="I260" s="29" t="s">
        <v>2922</v>
      </c>
      <c r="J260" s="29" t="s">
        <v>50</v>
      </c>
      <c r="K260" s="47">
        <v>2</v>
      </c>
      <c r="L260" s="14">
        <v>4490</v>
      </c>
      <c r="M260" s="14">
        <v>8418</v>
      </c>
      <c r="N260" s="14">
        <f t="shared" si="20"/>
        <v>12908</v>
      </c>
      <c r="O260" s="14">
        <v>0</v>
      </c>
      <c r="P260" s="14">
        <v>0</v>
      </c>
      <c r="Q260" s="14">
        <f t="shared" si="21"/>
        <v>0</v>
      </c>
      <c r="R260" s="84" t="s">
        <v>52</v>
      </c>
      <c r="S260" s="210" t="s">
        <v>950</v>
      </c>
    </row>
    <row r="261" spans="1:19" s="184" customFormat="1" ht="12.75" customHeight="1">
      <c r="A261" s="84">
        <v>63</v>
      </c>
      <c r="B261" s="28" t="s">
        <v>2455</v>
      </c>
      <c r="C261" s="185" t="s">
        <v>2755</v>
      </c>
      <c r="D261" s="29" t="s">
        <v>2923</v>
      </c>
      <c r="E261" s="29"/>
      <c r="F261" s="29" t="s">
        <v>787</v>
      </c>
      <c r="G261" s="29" t="s">
        <v>788</v>
      </c>
      <c r="H261" s="191" t="s">
        <v>2924</v>
      </c>
      <c r="I261" s="29" t="s">
        <v>2925</v>
      </c>
      <c r="J261" s="29" t="s">
        <v>50</v>
      </c>
      <c r="K261" s="47">
        <v>7</v>
      </c>
      <c r="L261" s="14">
        <v>5290</v>
      </c>
      <c r="M261" s="14">
        <v>8410</v>
      </c>
      <c r="N261" s="14">
        <f t="shared" si="20"/>
        <v>13700</v>
      </c>
      <c r="O261" s="14">
        <v>0</v>
      </c>
      <c r="P261" s="14">
        <v>0</v>
      </c>
      <c r="Q261" s="14">
        <f t="shared" si="21"/>
        <v>0</v>
      </c>
      <c r="R261" s="84" t="s">
        <v>52</v>
      </c>
      <c r="S261" s="210" t="s">
        <v>950</v>
      </c>
    </row>
    <row r="262" spans="1:19" s="184" customFormat="1" ht="12.75" customHeight="1">
      <c r="A262" s="84">
        <v>64</v>
      </c>
      <c r="B262" s="28" t="s">
        <v>2455</v>
      </c>
      <c r="C262" s="185" t="s">
        <v>2755</v>
      </c>
      <c r="D262" s="29" t="s">
        <v>2926</v>
      </c>
      <c r="E262" s="29" t="s">
        <v>2927</v>
      </c>
      <c r="F262" s="29" t="s">
        <v>787</v>
      </c>
      <c r="G262" s="29" t="s">
        <v>788</v>
      </c>
      <c r="H262" s="29" t="s">
        <v>2928</v>
      </c>
      <c r="I262" s="29" t="s">
        <v>2929</v>
      </c>
      <c r="J262" s="29" t="s">
        <v>55</v>
      </c>
      <c r="K262" s="47">
        <v>3</v>
      </c>
      <c r="L262" s="14">
        <v>8586</v>
      </c>
      <c r="M262" s="14">
        <v>0</v>
      </c>
      <c r="N262" s="14">
        <f t="shared" si="20"/>
        <v>8586</v>
      </c>
      <c r="O262" s="14">
        <v>0</v>
      </c>
      <c r="P262" s="14">
        <v>0</v>
      </c>
      <c r="Q262" s="14">
        <f t="shared" si="21"/>
        <v>0</v>
      </c>
      <c r="R262" s="84" t="s">
        <v>52</v>
      </c>
      <c r="S262" s="210" t="s">
        <v>950</v>
      </c>
    </row>
    <row r="263" spans="1:19" s="184" customFormat="1" ht="12.75" customHeight="1">
      <c r="A263" s="84">
        <v>65</v>
      </c>
      <c r="B263" s="28" t="s">
        <v>2455</v>
      </c>
      <c r="C263" s="185" t="s">
        <v>2755</v>
      </c>
      <c r="D263" s="29" t="s">
        <v>2773</v>
      </c>
      <c r="E263" s="29" t="s">
        <v>18</v>
      </c>
      <c r="F263" s="29" t="s">
        <v>787</v>
      </c>
      <c r="G263" s="29" t="s">
        <v>788</v>
      </c>
      <c r="H263" s="191" t="s">
        <v>2930</v>
      </c>
      <c r="I263" s="29" t="s">
        <v>2931</v>
      </c>
      <c r="J263" s="29" t="s">
        <v>50</v>
      </c>
      <c r="K263" s="47">
        <v>5</v>
      </c>
      <c r="L263" s="14">
        <v>4895</v>
      </c>
      <c r="M263" s="14">
        <v>9970</v>
      </c>
      <c r="N263" s="14">
        <f t="shared" si="20"/>
        <v>14865</v>
      </c>
      <c r="O263" s="14">
        <v>0</v>
      </c>
      <c r="P263" s="14">
        <v>0</v>
      </c>
      <c r="Q263" s="14">
        <f t="shared" si="21"/>
        <v>0</v>
      </c>
      <c r="R263" s="84" t="s">
        <v>52</v>
      </c>
      <c r="S263" s="210" t="s">
        <v>950</v>
      </c>
    </row>
    <row r="264" spans="1:19" s="184" customFormat="1" ht="12.75" customHeight="1">
      <c r="A264" s="84">
        <v>66</v>
      </c>
      <c r="B264" s="28" t="s">
        <v>2455</v>
      </c>
      <c r="C264" s="185" t="s">
        <v>2755</v>
      </c>
      <c r="D264" s="29" t="s">
        <v>2932</v>
      </c>
      <c r="E264" s="29"/>
      <c r="F264" s="29" t="s">
        <v>787</v>
      </c>
      <c r="G264" s="29" t="s">
        <v>788</v>
      </c>
      <c r="H264" s="191" t="s">
        <v>2933</v>
      </c>
      <c r="I264" s="29" t="s">
        <v>2934</v>
      </c>
      <c r="J264" s="29" t="s">
        <v>50</v>
      </c>
      <c r="K264" s="47">
        <v>10</v>
      </c>
      <c r="L264" s="14">
        <v>4998</v>
      </c>
      <c r="M264" s="14">
        <v>8395</v>
      </c>
      <c r="N264" s="14">
        <f t="shared" ref="N264:N327" si="22">L264+M264</f>
        <v>13393</v>
      </c>
      <c r="O264" s="14">
        <v>0</v>
      </c>
      <c r="P264" s="14">
        <v>0</v>
      </c>
      <c r="Q264" s="14">
        <f t="shared" ref="Q264:Q327" si="23">O264+P264</f>
        <v>0</v>
      </c>
      <c r="R264" s="84" t="s">
        <v>52</v>
      </c>
      <c r="S264" s="210" t="s">
        <v>950</v>
      </c>
    </row>
    <row r="265" spans="1:19" s="184" customFormat="1" ht="12.75" customHeight="1">
      <c r="A265" s="84">
        <v>67</v>
      </c>
      <c r="B265" s="28" t="s">
        <v>2455</v>
      </c>
      <c r="C265" s="185" t="s">
        <v>2755</v>
      </c>
      <c r="D265" s="29" t="s">
        <v>2791</v>
      </c>
      <c r="E265" s="29" t="s">
        <v>17</v>
      </c>
      <c r="F265" s="29" t="s">
        <v>787</v>
      </c>
      <c r="G265" s="29" t="s">
        <v>788</v>
      </c>
      <c r="H265" s="191" t="s">
        <v>2935</v>
      </c>
      <c r="I265" s="29" t="s">
        <v>2936</v>
      </c>
      <c r="J265" s="29" t="s">
        <v>50</v>
      </c>
      <c r="K265" s="47">
        <v>4</v>
      </c>
      <c r="L265" s="14">
        <v>1743</v>
      </c>
      <c r="M265" s="14">
        <v>3375</v>
      </c>
      <c r="N265" s="14">
        <f t="shared" si="22"/>
        <v>5118</v>
      </c>
      <c r="O265" s="14">
        <v>0</v>
      </c>
      <c r="P265" s="14">
        <v>0</v>
      </c>
      <c r="Q265" s="14">
        <f t="shared" si="23"/>
        <v>0</v>
      </c>
      <c r="R265" s="84" t="s">
        <v>52</v>
      </c>
      <c r="S265" s="210" t="s">
        <v>950</v>
      </c>
    </row>
    <row r="266" spans="1:19" s="184" customFormat="1" ht="12.75" customHeight="1">
      <c r="A266" s="84">
        <v>68</v>
      </c>
      <c r="B266" s="28" t="s">
        <v>2455</v>
      </c>
      <c r="C266" s="185" t="s">
        <v>2755</v>
      </c>
      <c r="D266" s="29" t="s">
        <v>2850</v>
      </c>
      <c r="E266" s="29" t="s">
        <v>18</v>
      </c>
      <c r="F266" s="29" t="s">
        <v>787</v>
      </c>
      <c r="G266" s="29" t="s">
        <v>788</v>
      </c>
      <c r="H266" s="191" t="s">
        <v>2937</v>
      </c>
      <c r="I266" s="29" t="s">
        <v>2938</v>
      </c>
      <c r="J266" s="29" t="s">
        <v>50</v>
      </c>
      <c r="K266" s="47">
        <v>18</v>
      </c>
      <c r="L266" s="14">
        <v>30370</v>
      </c>
      <c r="M266" s="14">
        <v>48878</v>
      </c>
      <c r="N266" s="14">
        <f t="shared" si="22"/>
        <v>79248</v>
      </c>
      <c r="O266" s="14">
        <v>0</v>
      </c>
      <c r="P266" s="14">
        <v>0</v>
      </c>
      <c r="Q266" s="14">
        <f t="shared" si="23"/>
        <v>0</v>
      </c>
      <c r="R266" s="84" t="s">
        <v>52</v>
      </c>
      <c r="S266" s="210" t="s">
        <v>950</v>
      </c>
    </row>
    <row r="267" spans="1:19" s="184" customFormat="1" ht="12.75" customHeight="1">
      <c r="A267" s="84">
        <v>69</v>
      </c>
      <c r="B267" s="28" t="s">
        <v>2455</v>
      </c>
      <c r="C267" s="185" t="s">
        <v>2755</v>
      </c>
      <c r="D267" s="29" t="s">
        <v>613</v>
      </c>
      <c r="E267" s="29" t="s">
        <v>17</v>
      </c>
      <c r="F267" s="29" t="s">
        <v>787</v>
      </c>
      <c r="G267" s="29" t="s">
        <v>788</v>
      </c>
      <c r="H267" s="191" t="s">
        <v>2939</v>
      </c>
      <c r="I267" s="29" t="s">
        <v>2940</v>
      </c>
      <c r="J267" s="29" t="s">
        <v>50</v>
      </c>
      <c r="K267" s="47">
        <v>4</v>
      </c>
      <c r="L267" s="14">
        <v>11430</v>
      </c>
      <c r="M267" s="14">
        <v>19660</v>
      </c>
      <c r="N267" s="14">
        <f t="shared" si="22"/>
        <v>31090</v>
      </c>
      <c r="O267" s="14">
        <v>0</v>
      </c>
      <c r="P267" s="14">
        <v>0</v>
      </c>
      <c r="Q267" s="14">
        <f t="shared" si="23"/>
        <v>0</v>
      </c>
      <c r="R267" s="84" t="s">
        <v>52</v>
      </c>
      <c r="S267" s="210" t="s">
        <v>950</v>
      </c>
    </row>
    <row r="268" spans="1:19" s="184" customFormat="1" ht="12.75" customHeight="1">
      <c r="A268" s="84">
        <v>70</v>
      </c>
      <c r="B268" s="28" t="s">
        <v>2455</v>
      </c>
      <c r="C268" s="185" t="s">
        <v>2755</v>
      </c>
      <c r="D268" s="29" t="s">
        <v>2941</v>
      </c>
      <c r="E268" s="29"/>
      <c r="F268" s="29" t="s">
        <v>787</v>
      </c>
      <c r="G268" s="29" t="s">
        <v>788</v>
      </c>
      <c r="H268" s="191" t="s">
        <v>2942</v>
      </c>
      <c r="I268" s="29" t="s">
        <v>2943</v>
      </c>
      <c r="J268" s="29" t="s">
        <v>50</v>
      </c>
      <c r="K268" s="47">
        <v>1</v>
      </c>
      <c r="L268" s="14">
        <v>2528</v>
      </c>
      <c r="M268" s="14">
        <v>4183</v>
      </c>
      <c r="N268" s="14">
        <f t="shared" si="22"/>
        <v>6711</v>
      </c>
      <c r="O268" s="14">
        <v>0</v>
      </c>
      <c r="P268" s="14">
        <v>0</v>
      </c>
      <c r="Q268" s="14">
        <f t="shared" si="23"/>
        <v>0</v>
      </c>
      <c r="R268" s="84" t="s">
        <v>52</v>
      </c>
      <c r="S268" s="210" t="s">
        <v>950</v>
      </c>
    </row>
    <row r="269" spans="1:19" s="184" customFormat="1" ht="12.75" customHeight="1">
      <c r="A269" s="84">
        <v>71</v>
      </c>
      <c r="B269" s="28" t="s">
        <v>2455</v>
      </c>
      <c r="C269" s="185" t="s">
        <v>2755</v>
      </c>
      <c r="D269" s="29" t="s">
        <v>2578</v>
      </c>
      <c r="E269" s="29"/>
      <c r="F269" s="29" t="s">
        <v>787</v>
      </c>
      <c r="G269" s="29" t="s">
        <v>788</v>
      </c>
      <c r="H269" s="191" t="s">
        <v>2944</v>
      </c>
      <c r="I269" s="29" t="s">
        <v>2945</v>
      </c>
      <c r="J269" s="29" t="s">
        <v>50</v>
      </c>
      <c r="K269" s="47">
        <v>4</v>
      </c>
      <c r="L269" s="14">
        <v>10200</v>
      </c>
      <c r="M269" s="14">
        <v>15950</v>
      </c>
      <c r="N269" s="14">
        <f t="shared" si="22"/>
        <v>26150</v>
      </c>
      <c r="O269" s="14">
        <v>0</v>
      </c>
      <c r="P269" s="14">
        <v>0</v>
      </c>
      <c r="Q269" s="14">
        <f t="shared" si="23"/>
        <v>0</v>
      </c>
      <c r="R269" s="84" t="s">
        <v>52</v>
      </c>
      <c r="S269" s="210" t="s">
        <v>950</v>
      </c>
    </row>
    <row r="270" spans="1:19" s="184" customFormat="1" ht="12.75" customHeight="1">
      <c r="A270" s="84">
        <v>72</v>
      </c>
      <c r="B270" s="28" t="s">
        <v>2455</v>
      </c>
      <c r="C270" s="185" t="s">
        <v>2755</v>
      </c>
      <c r="D270" s="29" t="s">
        <v>2946</v>
      </c>
      <c r="E270" s="29"/>
      <c r="F270" s="29" t="s">
        <v>787</v>
      </c>
      <c r="G270" s="29" t="s">
        <v>788</v>
      </c>
      <c r="H270" s="191" t="s">
        <v>2947</v>
      </c>
      <c r="I270" s="29" t="s">
        <v>2948</v>
      </c>
      <c r="J270" s="29" t="s">
        <v>50</v>
      </c>
      <c r="K270" s="47">
        <v>12</v>
      </c>
      <c r="L270" s="14">
        <v>9073</v>
      </c>
      <c r="M270" s="14">
        <v>18853</v>
      </c>
      <c r="N270" s="14">
        <f t="shared" si="22"/>
        <v>27926</v>
      </c>
      <c r="O270" s="14">
        <v>0</v>
      </c>
      <c r="P270" s="14">
        <v>0</v>
      </c>
      <c r="Q270" s="14">
        <f t="shared" si="23"/>
        <v>0</v>
      </c>
      <c r="R270" s="84" t="s">
        <v>52</v>
      </c>
      <c r="S270" s="210" t="s">
        <v>950</v>
      </c>
    </row>
    <row r="271" spans="1:19" s="184" customFormat="1" ht="12.75" customHeight="1">
      <c r="A271" s="84">
        <v>73</v>
      </c>
      <c r="B271" s="28" t="s">
        <v>2455</v>
      </c>
      <c r="C271" s="185" t="s">
        <v>2755</v>
      </c>
      <c r="D271" s="29" t="s">
        <v>2949</v>
      </c>
      <c r="E271" s="28"/>
      <c r="F271" s="28" t="s">
        <v>787</v>
      </c>
      <c r="G271" s="28" t="s">
        <v>788</v>
      </c>
      <c r="H271" s="193" t="s">
        <v>2950</v>
      </c>
      <c r="I271" s="28" t="s">
        <v>2951</v>
      </c>
      <c r="J271" s="29" t="s">
        <v>50</v>
      </c>
      <c r="K271" s="47">
        <v>9</v>
      </c>
      <c r="L271" s="14">
        <v>13793</v>
      </c>
      <c r="M271" s="14">
        <v>23070</v>
      </c>
      <c r="N271" s="14">
        <f t="shared" si="22"/>
        <v>36863</v>
      </c>
      <c r="O271" s="14">
        <v>0</v>
      </c>
      <c r="P271" s="14">
        <v>0</v>
      </c>
      <c r="Q271" s="14">
        <f t="shared" si="23"/>
        <v>0</v>
      </c>
      <c r="R271" s="84" t="s">
        <v>52</v>
      </c>
      <c r="S271" s="210" t="s">
        <v>950</v>
      </c>
    </row>
    <row r="272" spans="1:19" s="184" customFormat="1" ht="12.75" customHeight="1">
      <c r="A272" s="84">
        <v>74</v>
      </c>
      <c r="B272" s="28" t="s">
        <v>2455</v>
      </c>
      <c r="C272" s="185" t="s">
        <v>2755</v>
      </c>
      <c r="D272" s="29" t="s">
        <v>2952</v>
      </c>
      <c r="E272" s="29"/>
      <c r="F272" s="29" t="s">
        <v>787</v>
      </c>
      <c r="G272" s="29" t="s">
        <v>788</v>
      </c>
      <c r="H272" s="186" t="s">
        <v>2953</v>
      </c>
      <c r="I272" s="29" t="s">
        <v>2954</v>
      </c>
      <c r="J272" s="29" t="s">
        <v>50</v>
      </c>
      <c r="K272" s="47">
        <v>4</v>
      </c>
      <c r="L272" s="14">
        <v>19178</v>
      </c>
      <c r="M272" s="14">
        <v>30078</v>
      </c>
      <c r="N272" s="14">
        <f t="shared" si="22"/>
        <v>49256</v>
      </c>
      <c r="O272" s="14">
        <v>0</v>
      </c>
      <c r="P272" s="14">
        <v>0</v>
      </c>
      <c r="Q272" s="14">
        <f t="shared" si="23"/>
        <v>0</v>
      </c>
      <c r="R272" s="84" t="s">
        <v>52</v>
      </c>
      <c r="S272" s="210" t="s">
        <v>950</v>
      </c>
    </row>
    <row r="273" spans="1:19" s="184" customFormat="1" ht="12.75" customHeight="1">
      <c r="A273" s="84">
        <v>75</v>
      </c>
      <c r="B273" s="28" t="s">
        <v>2455</v>
      </c>
      <c r="C273" s="185" t="s">
        <v>2755</v>
      </c>
      <c r="D273" s="29" t="s">
        <v>2955</v>
      </c>
      <c r="E273" s="29" t="s">
        <v>19</v>
      </c>
      <c r="F273" s="29" t="s">
        <v>787</v>
      </c>
      <c r="G273" s="29" t="s">
        <v>788</v>
      </c>
      <c r="H273" s="186" t="s">
        <v>2956</v>
      </c>
      <c r="I273" s="29" t="s">
        <v>2957</v>
      </c>
      <c r="J273" s="29" t="s">
        <v>50</v>
      </c>
      <c r="K273" s="47">
        <v>4</v>
      </c>
      <c r="L273" s="14">
        <v>6118</v>
      </c>
      <c r="M273" s="14">
        <v>8538</v>
      </c>
      <c r="N273" s="14">
        <f t="shared" si="22"/>
        <v>14656</v>
      </c>
      <c r="O273" s="14">
        <v>0</v>
      </c>
      <c r="P273" s="14">
        <v>0</v>
      </c>
      <c r="Q273" s="14">
        <f t="shared" si="23"/>
        <v>0</v>
      </c>
      <c r="R273" s="84" t="s">
        <v>52</v>
      </c>
      <c r="S273" s="210" t="s">
        <v>950</v>
      </c>
    </row>
    <row r="274" spans="1:19" s="184" customFormat="1" ht="12.75" customHeight="1">
      <c r="A274" s="84">
        <v>76</v>
      </c>
      <c r="B274" s="28" t="s">
        <v>2455</v>
      </c>
      <c r="C274" s="185" t="s">
        <v>2755</v>
      </c>
      <c r="D274" s="29" t="s">
        <v>2960</v>
      </c>
      <c r="E274" s="29"/>
      <c r="F274" s="29" t="s">
        <v>787</v>
      </c>
      <c r="G274" s="29" t="s">
        <v>788</v>
      </c>
      <c r="H274" s="186" t="s">
        <v>2961</v>
      </c>
      <c r="I274" s="29" t="s">
        <v>2962</v>
      </c>
      <c r="J274" s="29" t="s">
        <v>50</v>
      </c>
      <c r="K274" s="47">
        <v>4</v>
      </c>
      <c r="L274" s="14">
        <v>16780</v>
      </c>
      <c r="M274" s="14">
        <v>24275</v>
      </c>
      <c r="N274" s="14">
        <f t="shared" si="22"/>
        <v>41055</v>
      </c>
      <c r="O274" s="14">
        <v>0</v>
      </c>
      <c r="P274" s="14">
        <v>0</v>
      </c>
      <c r="Q274" s="14">
        <f t="shared" si="23"/>
        <v>0</v>
      </c>
      <c r="R274" s="84" t="s">
        <v>52</v>
      </c>
      <c r="S274" s="210" t="s">
        <v>950</v>
      </c>
    </row>
    <row r="275" spans="1:19" s="184" customFormat="1" ht="12.75" customHeight="1">
      <c r="A275" s="84">
        <v>77</v>
      </c>
      <c r="B275" s="28" t="s">
        <v>2455</v>
      </c>
      <c r="C275" s="185" t="s">
        <v>2755</v>
      </c>
      <c r="D275" s="29" t="s">
        <v>2963</v>
      </c>
      <c r="E275" s="29"/>
      <c r="F275" s="29" t="s">
        <v>787</v>
      </c>
      <c r="G275" s="29" t="s">
        <v>788</v>
      </c>
      <c r="H275" s="186" t="s">
        <v>2964</v>
      </c>
      <c r="I275" s="29" t="s">
        <v>2965</v>
      </c>
      <c r="J275" s="29" t="s">
        <v>50</v>
      </c>
      <c r="K275" s="47">
        <v>1</v>
      </c>
      <c r="L275" s="14">
        <v>8340</v>
      </c>
      <c r="M275" s="14">
        <v>15080</v>
      </c>
      <c r="N275" s="14">
        <f t="shared" si="22"/>
        <v>23420</v>
      </c>
      <c r="O275" s="14">
        <v>0</v>
      </c>
      <c r="P275" s="14">
        <v>0</v>
      </c>
      <c r="Q275" s="14">
        <f t="shared" si="23"/>
        <v>0</v>
      </c>
      <c r="R275" s="84" t="s">
        <v>52</v>
      </c>
      <c r="S275" s="210" t="s">
        <v>950</v>
      </c>
    </row>
    <row r="276" spans="1:19" s="184" customFormat="1" ht="12.75" customHeight="1">
      <c r="A276" s="84">
        <v>78</v>
      </c>
      <c r="B276" s="28" t="s">
        <v>2455</v>
      </c>
      <c r="C276" s="185" t="s">
        <v>2755</v>
      </c>
      <c r="D276" s="29" t="s">
        <v>2966</v>
      </c>
      <c r="E276" s="29"/>
      <c r="F276" s="29" t="s">
        <v>787</v>
      </c>
      <c r="G276" s="29" t="s">
        <v>788</v>
      </c>
      <c r="H276" s="186" t="s">
        <v>2967</v>
      </c>
      <c r="I276" s="29" t="s">
        <v>2968</v>
      </c>
      <c r="J276" s="29" t="s">
        <v>50</v>
      </c>
      <c r="K276" s="47">
        <v>1</v>
      </c>
      <c r="L276" s="14">
        <v>1600</v>
      </c>
      <c r="M276" s="14">
        <v>3468</v>
      </c>
      <c r="N276" s="14">
        <f t="shared" si="22"/>
        <v>5068</v>
      </c>
      <c r="O276" s="14">
        <v>0</v>
      </c>
      <c r="P276" s="14">
        <v>0</v>
      </c>
      <c r="Q276" s="14">
        <f t="shared" si="23"/>
        <v>0</v>
      </c>
      <c r="R276" s="84" t="s">
        <v>52</v>
      </c>
      <c r="S276" s="210" t="s">
        <v>950</v>
      </c>
    </row>
    <row r="277" spans="1:19" s="184" customFormat="1" ht="12.75" customHeight="1">
      <c r="A277" s="84">
        <v>79</v>
      </c>
      <c r="B277" s="28" t="s">
        <v>2455</v>
      </c>
      <c r="C277" s="185" t="s">
        <v>2755</v>
      </c>
      <c r="D277" s="29" t="s">
        <v>2969</v>
      </c>
      <c r="E277" s="29" t="s">
        <v>19</v>
      </c>
      <c r="F277" s="29" t="s">
        <v>787</v>
      </c>
      <c r="G277" s="29" t="s">
        <v>788</v>
      </c>
      <c r="H277" s="186" t="s">
        <v>2970</v>
      </c>
      <c r="I277" s="29" t="s">
        <v>2971</v>
      </c>
      <c r="J277" s="29" t="s">
        <v>50</v>
      </c>
      <c r="K277" s="47">
        <v>1.5</v>
      </c>
      <c r="L277" s="14">
        <v>2158</v>
      </c>
      <c r="M277" s="14">
        <v>4463</v>
      </c>
      <c r="N277" s="14">
        <f t="shared" si="22"/>
        <v>6621</v>
      </c>
      <c r="O277" s="14">
        <v>0</v>
      </c>
      <c r="P277" s="14">
        <v>0</v>
      </c>
      <c r="Q277" s="14">
        <f t="shared" si="23"/>
        <v>0</v>
      </c>
      <c r="R277" s="84" t="s">
        <v>52</v>
      </c>
      <c r="S277" s="210" t="s">
        <v>950</v>
      </c>
    </row>
    <row r="278" spans="1:19" s="184" customFormat="1" ht="12.75" customHeight="1">
      <c r="A278" s="84">
        <v>80</v>
      </c>
      <c r="B278" s="28" t="s">
        <v>2455</v>
      </c>
      <c r="C278" s="185" t="s">
        <v>2755</v>
      </c>
      <c r="D278" s="29" t="s">
        <v>2955</v>
      </c>
      <c r="E278" s="29" t="s">
        <v>17</v>
      </c>
      <c r="F278" s="29" t="s">
        <v>787</v>
      </c>
      <c r="G278" s="29" t="s">
        <v>788</v>
      </c>
      <c r="H278" s="186" t="s">
        <v>2973</v>
      </c>
      <c r="I278" s="29" t="s">
        <v>2974</v>
      </c>
      <c r="J278" s="29" t="s">
        <v>50</v>
      </c>
      <c r="K278" s="47">
        <v>1</v>
      </c>
      <c r="L278" s="14">
        <v>483</v>
      </c>
      <c r="M278" s="14">
        <v>753</v>
      </c>
      <c r="N278" s="14">
        <f t="shared" si="22"/>
        <v>1236</v>
      </c>
      <c r="O278" s="14">
        <v>0</v>
      </c>
      <c r="P278" s="14">
        <v>0</v>
      </c>
      <c r="Q278" s="14">
        <f t="shared" si="23"/>
        <v>0</v>
      </c>
      <c r="R278" s="84" t="s">
        <v>52</v>
      </c>
      <c r="S278" s="210" t="s">
        <v>950</v>
      </c>
    </row>
    <row r="279" spans="1:19" s="184" customFormat="1" ht="12.75" customHeight="1">
      <c r="A279" s="84">
        <v>81</v>
      </c>
      <c r="B279" s="28" t="s">
        <v>2455</v>
      </c>
      <c r="C279" s="185" t="s">
        <v>2755</v>
      </c>
      <c r="D279" s="29" t="s">
        <v>2975</v>
      </c>
      <c r="E279" s="29"/>
      <c r="F279" s="29" t="s">
        <v>787</v>
      </c>
      <c r="G279" s="29" t="s">
        <v>788</v>
      </c>
      <c r="H279" s="186" t="s">
        <v>2976</v>
      </c>
      <c r="I279" s="29" t="s">
        <v>2977</v>
      </c>
      <c r="J279" s="29" t="s">
        <v>50</v>
      </c>
      <c r="K279" s="47">
        <v>2</v>
      </c>
      <c r="L279" s="14">
        <v>4100</v>
      </c>
      <c r="M279" s="14">
        <v>7698</v>
      </c>
      <c r="N279" s="14">
        <f t="shared" si="22"/>
        <v>11798</v>
      </c>
      <c r="O279" s="14">
        <v>0</v>
      </c>
      <c r="P279" s="14">
        <v>0</v>
      </c>
      <c r="Q279" s="14">
        <f t="shared" si="23"/>
        <v>0</v>
      </c>
      <c r="R279" s="84" t="s">
        <v>52</v>
      </c>
      <c r="S279" s="210" t="s">
        <v>950</v>
      </c>
    </row>
    <row r="280" spans="1:19" s="184" customFormat="1" ht="12.75" customHeight="1">
      <c r="A280" s="84">
        <v>82</v>
      </c>
      <c r="B280" s="28" t="s">
        <v>2455</v>
      </c>
      <c r="C280" s="185" t="s">
        <v>2755</v>
      </c>
      <c r="D280" s="29" t="s">
        <v>479</v>
      </c>
      <c r="E280" s="29" t="s">
        <v>19</v>
      </c>
      <c r="F280" s="29" t="s">
        <v>787</v>
      </c>
      <c r="G280" s="29" t="s">
        <v>788</v>
      </c>
      <c r="H280" s="186" t="s">
        <v>2978</v>
      </c>
      <c r="I280" s="29" t="s">
        <v>2979</v>
      </c>
      <c r="J280" s="29" t="s">
        <v>50</v>
      </c>
      <c r="K280" s="47">
        <v>1</v>
      </c>
      <c r="L280" s="14">
        <v>773</v>
      </c>
      <c r="M280" s="14">
        <v>1418</v>
      </c>
      <c r="N280" s="14">
        <f t="shared" si="22"/>
        <v>2191</v>
      </c>
      <c r="O280" s="14">
        <v>0</v>
      </c>
      <c r="P280" s="14">
        <v>0</v>
      </c>
      <c r="Q280" s="14">
        <f t="shared" si="23"/>
        <v>0</v>
      </c>
      <c r="R280" s="84" t="s">
        <v>52</v>
      </c>
      <c r="S280" s="210" t="s">
        <v>950</v>
      </c>
    </row>
    <row r="281" spans="1:19" s="184" customFormat="1" ht="12.75" customHeight="1">
      <c r="A281" s="84">
        <v>83</v>
      </c>
      <c r="B281" s="28" t="s">
        <v>2455</v>
      </c>
      <c r="C281" s="185" t="s">
        <v>2755</v>
      </c>
      <c r="D281" s="29" t="s">
        <v>2980</v>
      </c>
      <c r="E281" s="29" t="s">
        <v>17</v>
      </c>
      <c r="F281" s="29" t="s">
        <v>787</v>
      </c>
      <c r="G281" s="29" t="s">
        <v>788</v>
      </c>
      <c r="H281" s="186" t="s">
        <v>2981</v>
      </c>
      <c r="I281" s="29" t="s">
        <v>2982</v>
      </c>
      <c r="J281" s="29" t="s">
        <v>50</v>
      </c>
      <c r="K281" s="47">
        <v>12</v>
      </c>
      <c r="L281" s="14">
        <v>17863</v>
      </c>
      <c r="M281" s="14">
        <v>25283</v>
      </c>
      <c r="N281" s="14">
        <f t="shared" si="22"/>
        <v>43146</v>
      </c>
      <c r="O281" s="14">
        <v>0</v>
      </c>
      <c r="P281" s="14">
        <v>0</v>
      </c>
      <c r="Q281" s="14">
        <f t="shared" si="23"/>
        <v>0</v>
      </c>
      <c r="R281" s="84" t="s">
        <v>52</v>
      </c>
      <c r="S281" s="210" t="s">
        <v>950</v>
      </c>
    </row>
    <row r="282" spans="1:19" s="184" customFormat="1" ht="12.75" customHeight="1">
      <c r="A282" s="84">
        <v>84</v>
      </c>
      <c r="B282" s="28" t="s">
        <v>2455</v>
      </c>
      <c r="C282" s="185" t="s">
        <v>2755</v>
      </c>
      <c r="D282" s="29" t="s">
        <v>2773</v>
      </c>
      <c r="E282" s="29"/>
      <c r="F282" s="29" t="s">
        <v>787</v>
      </c>
      <c r="G282" s="29" t="s">
        <v>788</v>
      </c>
      <c r="H282" s="186" t="s">
        <v>2983</v>
      </c>
      <c r="I282" s="29" t="s">
        <v>2984</v>
      </c>
      <c r="J282" s="29" t="s">
        <v>50</v>
      </c>
      <c r="K282" s="47">
        <v>8</v>
      </c>
      <c r="L282" s="14">
        <v>23480</v>
      </c>
      <c r="M282" s="14">
        <v>44058</v>
      </c>
      <c r="N282" s="14">
        <f t="shared" si="22"/>
        <v>67538</v>
      </c>
      <c r="O282" s="14">
        <v>0</v>
      </c>
      <c r="P282" s="14">
        <v>0</v>
      </c>
      <c r="Q282" s="14">
        <f t="shared" si="23"/>
        <v>0</v>
      </c>
      <c r="R282" s="84" t="s">
        <v>52</v>
      </c>
      <c r="S282" s="210" t="s">
        <v>950</v>
      </c>
    </row>
    <row r="283" spans="1:19" s="184" customFormat="1" ht="12.75" customHeight="1">
      <c r="A283" s="84">
        <v>85</v>
      </c>
      <c r="B283" s="28" t="s">
        <v>2455</v>
      </c>
      <c r="C283" s="185" t="s">
        <v>2755</v>
      </c>
      <c r="D283" s="29" t="s">
        <v>2985</v>
      </c>
      <c r="E283" s="29"/>
      <c r="F283" s="29" t="s">
        <v>787</v>
      </c>
      <c r="G283" s="29" t="s">
        <v>788</v>
      </c>
      <c r="H283" s="186" t="s">
        <v>2986</v>
      </c>
      <c r="I283" s="29" t="s">
        <v>2987</v>
      </c>
      <c r="J283" s="29" t="s">
        <v>50</v>
      </c>
      <c r="K283" s="47">
        <v>5</v>
      </c>
      <c r="L283" s="14">
        <v>3550</v>
      </c>
      <c r="M283" s="14">
        <v>5495</v>
      </c>
      <c r="N283" s="14">
        <f t="shared" si="22"/>
        <v>9045</v>
      </c>
      <c r="O283" s="14">
        <v>0</v>
      </c>
      <c r="P283" s="14">
        <v>0</v>
      </c>
      <c r="Q283" s="14">
        <f t="shared" si="23"/>
        <v>0</v>
      </c>
      <c r="R283" s="84" t="s">
        <v>52</v>
      </c>
      <c r="S283" s="210" t="s">
        <v>950</v>
      </c>
    </row>
    <row r="284" spans="1:19" s="184" customFormat="1" ht="12.75" customHeight="1">
      <c r="A284" s="84">
        <v>86</v>
      </c>
      <c r="B284" s="28" t="s">
        <v>2455</v>
      </c>
      <c r="C284" s="185" t="s">
        <v>2755</v>
      </c>
      <c r="D284" s="29" t="s">
        <v>2988</v>
      </c>
      <c r="E284" s="29"/>
      <c r="F284" s="29" t="s">
        <v>787</v>
      </c>
      <c r="G284" s="29" t="s">
        <v>788</v>
      </c>
      <c r="H284" s="186" t="s">
        <v>2989</v>
      </c>
      <c r="I284" s="29" t="s">
        <v>2990</v>
      </c>
      <c r="J284" s="29" t="s">
        <v>50</v>
      </c>
      <c r="K284" s="47">
        <v>4</v>
      </c>
      <c r="L284" s="14">
        <v>4163</v>
      </c>
      <c r="M284" s="14">
        <v>8040</v>
      </c>
      <c r="N284" s="14">
        <f t="shared" si="22"/>
        <v>12203</v>
      </c>
      <c r="O284" s="14">
        <v>0</v>
      </c>
      <c r="P284" s="14">
        <v>0</v>
      </c>
      <c r="Q284" s="14">
        <f t="shared" si="23"/>
        <v>0</v>
      </c>
      <c r="R284" s="84" t="s">
        <v>52</v>
      </c>
      <c r="S284" s="210" t="s">
        <v>950</v>
      </c>
    </row>
    <row r="285" spans="1:19" s="184" customFormat="1" ht="12.75" customHeight="1">
      <c r="A285" s="84">
        <v>87</v>
      </c>
      <c r="B285" s="28" t="s">
        <v>2455</v>
      </c>
      <c r="C285" s="185" t="s">
        <v>2755</v>
      </c>
      <c r="D285" s="29" t="s">
        <v>2991</v>
      </c>
      <c r="E285" s="29"/>
      <c r="F285" s="29" t="s">
        <v>787</v>
      </c>
      <c r="G285" s="29" t="s">
        <v>788</v>
      </c>
      <c r="H285" s="186" t="s">
        <v>2992</v>
      </c>
      <c r="I285" s="29" t="s">
        <v>2993</v>
      </c>
      <c r="J285" s="29" t="s">
        <v>50</v>
      </c>
      <c r="K285" s="47">
        <v>4</v>
      </c>
      <c r="L285" s="14">
        <v>6485</v>
      </c>
      <c r="M285" s="14">
        <v>12768</v>
      </c>
      <c r="N285" s="14">
        <f t="shared" si="22"/>
        <v>19253</v>
      </c>
      <c r="O285" s="14">
        <v>0</v>
      </c>
      <c r="P285" s="14">
        <v>0</v>
      </c>
      <c r="Q285" s="14">
        <f t="shared" si="23"/>
        <v>0</v>
      </c>
      <c r="R285" s="84" t="s">
        <v>52</v>
      </c>
      <c r="S285" s="210" t="s">
        <v>950</v>
      </c>
    </row>
    <row r="286" spans="1:19" s="184" customFormat="1" ht="12.75" customHeight="1">
      <c r="A286" s="84">
        <v>88</v>
      </c>
      <c r="B286" s="28" t="s">
        <v>2455</v>
      </c>
      <c r="C286" s="185" t="s">
        <v>2755</v>
      </c>
      <c r="D286" s="29" t="s">
        <v>2805</v>
      </c>
      <c r="E286" s="29"/>
      <c r="F286" s="29" t="s">
        <v>787</v>
      </c>
      <c r="G286" s="29" t="s">
        <v>788</v>
      </c>
      <c r="H286" s="186" t="s">
        <v>2994</v>
      </c>
      <c r="I286" s="29" t="s">
        <v>2995</v>
      </c>
      <c r="J286" s="29" t="s">
        <v>50</v>
      </c>
      <c r="K286" s="47">
        <v>7</v>
      </c>
      <c r="L286" s="14">
        <v>4178</v>
      </c>
      <c r="M286" s="14">
        <v>5203</v>
      </c>
      <c r="N286" s="14">
        <f t="shared" si="22"/>
        <v>9381</v>
      </c>
      <c r="O286" s="14">
        <v>0</v>
      </c>
      <c r="P286" s="14">
        <v>0</v>
      </c>
      <c r="Q286" s="14">
        <f t="shared" si="23"/>
        <v>0</v>
      </c>
      <c r="R286" s="84" t="s">
        <v>52</v>
      </c>
      <c r="S286" s="210" t="s">
        <v>950</v>
      </c>
    </row>
    <row r="287" spans="1:19" s="184" customFormat="1" ht="12.75" customHeight="1">
      <c r="A287" s="84">
        <v>89</v>
      </c>
      <c r="B287" s="28" t="s">
        <v>2455</v>
      </c>
      <c r="C287" s="185" t="s">
        <v>2755</v>
      </c>
      <c r="D287" s="29" t="s">
        <v>2969</v>
      </c>
      <c r="E287" s="29" t="s">
        <v>17</v>
      </c>
      <c r="F287" s="29" t="s">
        <v>787</v>
      </c>
      <c r="G287" s="29" t="s">
        <v>788</v>
      </c>
      <c r="H287" s="186" t="s">
        <v>2996</v>
      </c>
      <c r="I287" s="29" t="s">
        <v>2997</v>
      </c>
      <c r="J287" s="29" t="s">
        <v>50</v>
      </c>
      <c r="K287" s="47">
        <v>1</v>
      </c>
      <c r="L287" s="14">
        <v>2615</v>
      </c>
      <c r="M287" s="14">
        <v>4743</v>
      </c>
      <c r="N287" s="14">
        <f t="shared" si="22"/>
        <v>7358</v>
      </c>
      <c r="O287" s="14">
        <v>0</v>
      </c>
      <c r="P287" s="14">
        <v>0</v>
      </c>
      <c r="Q287" s="14">
        <f t="shared" si="23"/>
        <v>0</v>
      </c>
      <c r="R287" s="84" t="s">
        <v>52</v>
      </c>
      <c r="S287" s="210" t="s">
        <v>950</v>
      </c>
    </row>
    <row r="288" spans="1:19" s="184" customFormat="1" ht="12.75" customHeight="1">
      <c r="A288" s="84">
        <v>90</v>
      </c>
      <c r="B288" s="28" t="s">
        <v>2455</v>
      </c>
      <c r="C288" s="185" t="s">
        <v>2755</v>
      </c>
      <c r="D288" s="29" t="s">
        <v>2998</v>
      </c>
      <c r="E288" s="29"/>
      <c r="F288" s="29" t="s">
        <v>787</v>
      </c>
      <c r="G288" s="29" t="s">
        <v>788</v>
      </c>
      <c r="H288" s="186" t="s">
        <v>2999</v>
      </c>
      <c r="I288" s="29" t="s">
        <v>3000</v>
      </c>
      <c r="J288" s="29" t="s">
        <v>50</v>
      </c>
      <c r="K288" s="47">
        <v>11</v>
      </c>
      <c r="L288" s="14">
        <v>7623</v>
      </c>
      <c r="M288" s="14">
        <v>11978</v>
      </c>
      <c r="N288" s="14">
        <f t="shared" si="22"/>
        <v>19601</v>
      </c>
      <c r="O288" s="14">
        <v>0</v>
      </c>
      <c r="P288" s="14">
        <v>0</v>
      </c>
      <c r="Q288" s="14">
        <f t="shared" si="23"/>
        <v>0</v>
      </c>
      <c r="R288" s="84" t="s">
        <v>52</v>
      </c>
      <c r="S288" s="210" t="s">
        <v>950</v>
      </c>
    </row>
    <row r="289" spans="1:19" s="184" customFormat="1" ht="12.75" customHeight="1">
      <c r="A289" s="84">
        <v>91</v>
      </c>
      <c r="B289" s="28" t="s">
        <v>2455</v>
      </c>
      <c r="C289" s="185" t="s">
        <v>2755</v>
      </c>
      <c r="D289" s="29" t="s">
        <v>3001</v>
      </c>
      <c r="E289" s="29" t="s">
        <v>19</v>
      </c>
      <c r="F289" s="29" t="s">
        <v>787</v>
      </c>
      <c r="G289" s="29" t="s">
        <v>788</v>
      </c>
      <c r="H289" s="186" t="s">
        <v>3002</v>
      </c>
      <c r="I289" s="29" t="s">
        <v>3003</v>
      </c>
      <c r="J289" s="29" t="s">
        <v>50</v>
      </c>
      <c r="K289" s="47">
        <v>1.5</v>
      </c>
      <c r="L289" s="14">
        <v>1458</v>
      </c>
      <c r="M289" s="14">
        <v>3645</v>
      </c>
      <c r="N289" s="14">
        <f t="shared" si="22"/>
        <v>5103</v>
      </c>
      <c r="O289" s="14">
        <v>0</v>
      </c>
      <c r="P289" s="14">
        <v>0</v>
      </c>
      <c r="Q289" s="14">
        <f t="shared" si="23"/>
        <v>0</v>
      </c>
      <c r="R289" s="84" t="s">
        <v>52</v>
      </c>
      <c r="S289" s="210" t="s">
        <v>950</v>
      </c>
    </row>
    <row r="290" spans="1:19" s="184" customFormat="1" ht="12.75" customHeight="1">
      <c r="A290" s="84">
        <v>92</v>
      </c>
      <c r="B290" s="28" t="s">
        <v>2455</v>
      </c>
      <c r="C290" s="185" t="s">
        <v>2755</v>
      </c>
      <c r="D290" s="29" t="s">
        <v>3004</v>
      </c>
      <c r="E290" s="29"/>
      <c r="F290" s="29" t="s">
        <v>787</v>
      </c>
      <c r="G290" s="29" t="s">
        <v>788</v>
      </c>
      <c r="H290" s="186" t="s">
        <v>3005</v>
      </c>
      <c r="I290" s="29" t="s">
        <v>3006</v>
      </c>
      <c r="J290" s="29" t="s">
        <v>50</v>
      </c>
      <c r="K290" s="47">
        <v>2</v>
      </c>
      <c r="L290" s="14">
        <v>4818</v>
      </c>
      <c r="M290" s="14">
        <v>9258</v>
      </c>
      <c r="N290" s="14">
        <f t="shared" si="22"/>
        <v>14076</v>
      </c>
      <c r="O290" s="14">
        <v>0</v>
      </c>
      <c r="P290" s="14">
        <v>0</v>
      </c>
      <c r="Q290" s="14">
        <f t="shared" si="23"/>
        <v>0</v>
      </c>
      <c r="R290" s="84" t="s">
        <v>52</v>
      </c>
      <c r="S290" s="210" t="s">
        <v>950</v>
      </c>
    </row>
    <row r="291" spans="1:19" s="184" customFormat="1" ht="12.75" customHeight="1">
      <c r="A291" s="84">
        <v>93</v>
      </c>
      <c r="B291" s="28" t="s">
        <v>2455</v>
      </c>
      <c r="C291" s="185" t="s">
        <v>2755</v>
      </c>
      <c r="D291" s="29" t="s">
        <v>3007</v>
      </c>
      <c r="E291" s="29"/>
      <c r="F291" s="29" t="s">
        <v>787</v>
      </c>
      <c r="G291" s="29" t="s">
        <v>788</v>
      </c>
      <c r="H291" s="186" t="s">
        <v>3008</v>
      </c>
      <c r="I291" s="29" t="s">
        <v>3009</v>
      </c>
      <c r="J291" s="29" t="s">
        <v>50</v>
      </c>
      <c r="K291" s="47">
        <v>2</v>
      </c>
      <c r="L291" s="14">
        <v>3670</v>
      </c>
      <c r="M291" s="14">
        <v>6813</v>
      </c>
      <c r="N291" s="14">
        <f t="shared" si="22"/>
        <v>10483</v>
      </c>
      <c r="O291" s="14">
        <v>0</v>
      </c>
      <c r="P291" s="14">
        <v>0</v>
      </c>
      <c r="Q291" s="14">
        <f t="shared" si="23"/>
        <v>0</v>
      </c>
      <c r="R291" s="84" t="s">
        <v>52</v>
      </c>
      <c r="S291" s="210" t="s">
        <v>950</v>
      </c>
    </row>
    <row r="292" spans="1:19" s="184" customFormat="1" ht="12.75" customHeight="1">
      <c r="A292" s="84">
        <v>94</v>
      </c>
      <c r="B292" s="28" t="s">
        <v>2455</v>
      </c>
      <c r="C292" s="185" t="s">
        <v>2755</v>
      </c>
      <c r="D292" s="29" t="s">
        <v>3010</v>
      </c>
      <c r="E292" s="29"/>
      <c r="F292" s="29" t="s">
        <v>787</v>
      </c>
      <c r="G292" s="29" t="s">
        <v>788</v>
      </c>
      <c r="H292" s="186" t="s">
        <v>3011</v>
      </c>
      <c r="I292" s="29" t="s">
        <v>3012</v>
      </c>
      <c r="J292" s="29" t="s">
        <v>49</v>
      </c>
      <c r="K292" s="47">
        <v>10</v>
      </c>
      <c r="L292" s="14">
        <v>12715</v>
      </c>
      <c r="M292" s="14">
        <v>34560</v>
      </c>
      <c r="N292" s="14">
        <f t="shared" si="22"/>
        <v>47275</v>
      </c>
      <c r="O292" s="14">
        <v>0</v>
      </c>
      <c r="P292" s="14">
        <v>0</v>
      </c>
      <c r="Q292" s="14">
        <f t="shared" si="23"/>
        <v>0</v>
      </c>
      <c r="R292" s="84" t="s">
        <v>52</v>
      </c>
      <c r="S292" s="210" t="s">
        <v>950</v>
      </c>
    </row>
    <row r="293" spans="1:19" s="184" customFormat="1" ht="12.75" customHeight="1">
      <c r="A293" s="84">
        <v>95</v>
      </c>
      <c r="B293" s="28" t="s">
        <v>2455</v>
      </c>
      <c r="C293" s="185" t="s">
        <v>2755</v>
      </c>
      <c r="D293" s="29" t="s">
        <v>3013</v>
      </c>
      <c r="E293" s="29"/>
      <c r="F293" s="29" t="s">
        <v>787</v>
      </c>
      <c r="G293" s="29" t="s">
        <v>788</v>
      </c>
      <c r="H293" s="186" t="s">
        <v>3014</v>
      </c>
      <c r="I293" s="29" t="s">
        <v>3015</v>
      </c>
      <c r="J293" s="29" t="s">
        <v>50</v>
      </c>
      <c r="K293" s="47">
        <v>4</v>
      </c>
      <c r="L293" s="14">
        <v>26065</v>
      </c>
      <c r="M293" s="14">
        <v>44425</v>
      </c>
      <c r="N293" s="14">
        <f t="shared" si="22"/>
        <v>70490</v>
      </c>
      <c r="O293" s="14">
        <v>0</v>
      </c>
      <c r="P293" s="14">
        <v>0</v>
      </c>
      <c r="Q293" s="14">
        <f t="shared" si="23"/>
        <v>0</v>
      </c>
      <c r="R293" s="84" t="s">
        <v>52</v>
      </c>
      <c r="S293" s="210" t="s">
        <v>950</v>
      </c>
    </row>
    <row r="294" spans="1:19" s="184" customFormat="1" ht="12.75" customHeight="1">
      <c r="A294" s="84">
        <v>96</v>
      </c>
      <c r="B294" s="28" t="s">
        <v>2455</v>
      </c>
      <c r="C294" s="185" t="s">
        <v>2755</v>
      </c>
      <c r="D294" s="29" t="s">
        <v>3016</v>
      </c>
      <c r="E294" s="29"/>
      <c r="F294" s="29" t="s">
        <v>787</v>
      </c>
      <c r="G294" s="29" t="s">
        <v>788</v>
      </c>
      <c r="H294" s="186" t="s">
        <v>3017</v>
      </c>
      <c r="I294" s="29" t="s">
        <v>3018</v>
      </c>
      <c r="J294" s="29" t="s">
        <v>50</v>
      </c>
      <c r="K294" s="47">
        <v>2</v>
      </c>
      <c r="L294" s="14">
        <v>2835</v>
      </c>
      <c r="M294" s="14">
        <v>5878</v>
      </c>
      <c r="N294" s="14">
        <f t="shared" si="22"/>
        <v>8713</v>
      </c>
      <c r="O294" s="14">
        <v>0</v>
      </c>
      <c r="P294" s="14">
        <v>0</v>
      </c>
      <c r="Q294" s="14">
        <f t="shared" si="23"/>
        <v>0</v>
      </c>
      <c r="R294" s="84" t="s">
        <v>52</v>
      </c>
      <c r="S294" s="210" t="s">
        <v>950</v>
      </c>
    </row>
    <row r="295" spans="1:19" s="184" customFormat="1" ht="12.75" customHeight="1">
      <c r="A295" s="84">
        <v>97</v>
      </c>
      <c r="B295" s="28" t="s">
        <v>2455</v>
      </c>
      <c r="C295" s="185" t="s">
        <v>2755</v>
      </c>
      <c r="D295" s="29" t="s">
        <v>2797</v>
      </c>
      <c r="E295" s="29"/>
      <c r="F295" s="29" t="s">
        <v>787</v>
      </c>
      <c r="G295" s="29" t="s">
        <v>788</v>
      </c>
      <c r="H295" s="186" t="s">
        <v>3019</v>
      </c>
      <c r="I295" s="29" t="s">
        <v>3020</v>
      </c>
      <c r="J295" s="29" t="s">
        <v>50</v>
      </c>
      <c r="K295" s="47">
        <v>4</v>
      </c>
      <c r="L295" s="14">
        <v>10136</v>
      </c>
      <c r="M295" s="14">
        <v>36450</v>
      </c>
      <c r="N295" s="14">
        <f t="shared" si="22"/>
        <v>46586</v>
      </c>
      <c r="O295" s="14">
        <v>0</v>
      </c>
      <c r="P295" s="14">
        <v>0</v>
      </c>
      <c r="Q295" s="14">
        <f t="shared" si="23"/>
        <v>0</v>
      </c>
      <c r="R295" s="84" t="s">
        <v>52</v>
      </c>
      <c r="S295" s="210" t="s">
        <v>950</v>
      </c>
    </row>
    <row r="296" spans="1:19" s="184" customFormat="1" ht="12.75" customHeight="1">
      <c r="A296" s="84">
        <v>98</v>
      </c>
      <c r="B296" s="28" t="s">
        <v>2455</v>
      </c>
      <c r="C296" s="185" t="s">
        <v>2755</v>
      </c>
      <c r="D296" s="29" t="s">
        <v>3021</v>
      </c>
      <c r="E296" s="29" t="s">
        <v>17</v>
      </c>
      <c r="F296" s="29" t="s">
        <v>787</v>
      </c>
      <c r="G296" s="29" t="s">
        <v>788</v>
      </c>
      <c r="H296" s="186" t="s">
        <v>3022</v>
      </c>
      <c r="I296" s="29" t="s">
        <v>3023</v>
      </c>
      <c r="J296" s="29" t="s">
        <v>50</v>
      </c>
      <c r="K296" s="47">
        <v>21</v>
      </c>
      <c r="L296" s="14">
        <v>7658</v>
      </c>
      <c r="M296" s="14">
        <v>12858</v>
      </c>
      <c r="N296" s="14">
        <f t="shared" si="22"/>
        <v>20516</v>
      </c>
      <c r="O296" s="14">
        <v>0</v>
      </c>
      <c r="P296" s="14">
        <v>0</v>
      </c>
      <c r="Q296" s="14">
        <f t="shared" si="23"/>
        <v>0</v>
      </c>
      <c r="R296" s="84" t="s">
        <v>52</v>
      </c>
      <c r="S296" s="210" t="s">
        <v>950</v>
      </c>
    </row>
    <row r="297" spans="1:19" s="184" customFormat="1" ht="12.75" customHeight="1">
      <c r="A297" s="84">
        <v>99</v>
      </c>
      <c r="B297" s="28" t="s">
        <v>2455</v>
      </c>
      <c r="C297" s="185" t="s">
        <v>2755</v>
      </c>
      <c r="D297" s="29" t="s">
        <v>2773</v>
      </c>
      <c r="E297" s="29" t="s">
        <v>26</v>
      </c>
      <c r="F297" s="29" t="s">
        <v>787</v>
      </c>
      <c r="G297" s="29" t="s">
        <v>788</v>
      </c>
      <c r="H297" s="186" t="s">
        <v>3024</v>
      </c>
      <c r="I297" s="29" t="s">
        <v>3025</v>
      </c>
      <c r="J297" s="29" t="s">
        <v>50</v>
      </c>
      <c r="K297" s="47">
        <v>12</v>
      </c>
      <c r="L297" s="14">
        <v>24443</v>
      </c>
      <c r="M297" s="14">
        <v>40833</v>
      </c>
      <c r="N297" s="14">
        <f t="shared" si="22"/>
        <v>65276</v>
      </c>
      <c r="O297" s="14">
        <v>0</v>
      </c>
      <c r="P297" s="14">
        <v>0</v>
      </c>
      <c r="Q297" s="14">
        <f t="shared" si="23"/>
        <v>0</v>
      </c>
      <c r="R297" s="84" t="s">
        <v>52</v>
      </c>
      <c r="S297" s="210" t="s">
        <v>950</v>
      </c>
    </row>
    <row r="298" spans="1:19" s="184" customFormat="1" ht="12.75" customHeight="1">
      <c r="A298" s="84">
        <v>100</v>
      </c>
      <c r="B298" s="28" t="s">
        <v>2455</v>
      </c>
      <c r="C298" s="185" t="s">
        <v>2755</v>
      </c>
      <c r="D298" s="29" t="s">
        <v>238</v>
      </c>
      <c r="E298" s="29" t="s">
        <v>3026</v>
      </c>
      <c r="F298" s="29" t="s">
        <v>787</v>
      </c>
      <c r="G298" s="29" t="s">
        <v>788</v>
      </c>
      <c r="H298" s="186" t="s">
        <v>3027</v>
      </c>
      <c r="I298" s="29" t="s">
        <v>3028</v>
      </c>
      <c r="J298" s="29" t="s">
        <v>50</v>
      </c>
      <c r="K298" s="47">
        <v>4</v>
      </c>
      <c r="L298" s="14">
        <v>6728</v>
      </c>
      <c r="M298" s="14">
        <v>13758</v>
      </c>
      <c r="N298" s="14">
        <f t="shared" si="22"/>
        <v>20486</v>
      </c>
      <c r="O298" s="14">
        <v>0</v>
      </c>
      <c r="P298" s="14">
        <v>0</v>
      </c>
      <c r="Q298" s="14">
        <f t="shared" si="23"/>
        <v>0</v>
      </c>
      <c r="R298" s="84" t="s">
        <v>52</v>
      </c>
      <c r="S298" s="210" t="s">
        <v>950</v>
      </c>
    </row>
    <row r="299" spans="1:19" s="184" customFormat="1" ht="12.75" customHeight="1">
      <c r="A299" s="84">
        <v>101</v>
      </c>
      <c r="B299" s="28" t="s">
        <v>2455</v>
      </c>
      <c r="C299" s="185" t="s">
        <v>2755</v>
      </c>
      <c r="D299" s="29" t="s">
        <v>3029</v>
      </c>
      <c r="E299" s="29"/>
      <c r="F299" s="29" t="s">
        <v>787</v>
      </c>
      <c r="G299" s="29" t="s">
        <v>788</v>
      </c>
      <c r="H299" s="186" t="s">
        <v>3030</v>
      </c>
      <c r="I299" s="29" t="s">
        <v>3031</v>
      </c>
      <c r="J299" s="29" t="s">
        <v>50</v>
      </c>
      <c r="K299" s="47">
        <v>6</v>
      </c>
      <c r="L299" s="14">
        <v>19340</v>
      </c>
      <c r="M299" s="14">
        <v>31873</v>
      </c>
      <c r="N299" s="14">
        <f t="shared" si="22"/>
        <v>51213</v>
      </c>
      <c r="O299" s="14">
        <v>0</v>
      </c>
      <c r="P299" s="14">
        <v>0</v>
      </c>
      <c r="Q299" s="14">
        <f t="shared" si="23"/>
        <v>0</v>
      </c>
      <c r="R299" s="84" t="s">
        <v>52</v>
      </c>
      <c r="S299" s="210" t="s">
        <v>950</v>
      </c>
    </row>
    <row r="300" spans="1:19" s="184" customFormat="1" ht="12.75" customHeight="1">
      <c r="A300" s="84">
        <v>102</v>
      </c>
      <c r="B300" s="28" t="s">
        <v>2455</v>
      </c>
      <c r="C300" s="185" t="s">
        <v>2755</v>
      </c>
      <c r="D300" s="29" t="s">
        <v>3032</v>
      </c>
      <c r="E300" s="29"/>
      <c r="F300" s="29" t="s">
        <v>787</v>
      </c>
      <c r="G300" s="29" t="s">
        <v>788</v>
      </c>
      <c r="H300" s="186" t="s">
        <v>3033</v>
      </c>
      <c r="I300" s="29" t="s">
        <v>3034</v>
      </c>
      <c r="J300" s="29" t="s">
        <v>49</v>
      </c>
      <c r="K300" s="47">
        <v>16</v>
      </c>
      <c r="L300" s="14">
        <v>13303</v>
      </c>
      <c r="M300" s="14">
        <v>24875</v>
      </c>
      <c r="N300" s="14">
        <f t="shared" si="22"/>
        <v>38178</v>
      </c>
      <c r="O300" s="14">
        <v>0</v>
      </c>
      <c r="P300" s="14">
        <v>0</v>
      </c>
      <c r="Q300" s="14">
        <f t="shared" si="23"/>
        <v>0</v>
      </c>
      <c r="R300" s="84" t="s">
        <v>52</v>
      </c>
      <c r="S300" s="210" t="s">
        <v>950</v>
      </c>
    </row>
    <row r="301" spans="1:19" s="184" customFormat="1" ht="12.75" customHeight="1">
      <c r="A301" s="84">
        <v>103</v>
      </c>
      <c r="B301" s="28" t="s">
        <v>2455</v>
      </c>
      <c r="C301" s="185" t="s">
        <v>2755</v>
      </c>
      <c r="D301" s="29" t="s">
        <v>238</v>
      </c>
      <c r="E301" s="29" t="s">
        <v>3035</v>
      </c>
      <c r="F301" s="29" t="s">
        <v>787</v>
      </c>
      <c r="G301" s="29" t="s">
        <v>788</v>
      </c>
      <c r="H301" s="186" t="s">
        <v>3036</v>
      </c>
      <c r="I301" s="29" t="s">
        <v>3037</v>
      </c>
      <c r="J301" s="29" t="s">
        <v>50</v>
      </c>
      <c r="K301" s="47">
        <v>4</v>
      </c>
      <c r="L301" s="14">
        <v>16315</v>
      </c>
      <c r="M301" s="14">
        <v>33320</v>
      </c>
      <c r="N301" s="14">
        <f t="shared" si="22"/>
        <v>49635</v>
      </c>
      <c r="O301" s="14">
        <v>0</v>
      </c>
      <c r="P301" s="14">
        <v>0</v>
      </c>
      <c r="Q301" s="14">
        <f t="shared" si="23"/>
        <v>0</v>
      </c>
      <c r="R301" s="84" t="s">
        <v>52</v>
      </c>
      <c r="S301" s="210" t="s">
        <v>950</v>
      </c>
    </row>
    <row r="302" spans="1:19" s="184" customFormat="1" ht="12.75" customHeight="1">
      <c r="A302" s="84">
        <v>104</v>
      </c>
      <c r="B302" s="28" t="s">
        <v>2455</v>
      </c>
      <c r="C302" s="185" t="s">
        <v>2755</v>
      </c>
      <c r="D302" s="29" t="s">
        <v>3038</v>
      </c>
      <c r="E302" s="29"/>
      <c r="F302" s="29" t="s">
        <v>787</v>
      </c>
      <c r="G302" s="29" t="s">
        <v>788</v>
      </c>
      <c r="H302" s="186" t="s">
        <v>3039</v>
      </c>
      <c r="I302" s="29" t="s">
        <v>3040</v>
      </c>
      <c r="J302" s="29" t="s">
        <v>50</v>
      </c>
      <c r="K302" s="47">
        <v>20</v>
      </c>
      <c r="L302" s="14">
        <v>42398</v>
      </c>
      <c r="M302" s="14">
        <v>79598</v>
      </c>
      <c r="N302" s="14">
        <f t="shared" si="22"/>
        <v>121996</v>
      </c>
      <c r="O302" s="14">
        <v>0</v>
      </c>
      <c r="P302" s="14">
        <v>0</v>
      </c>
      <c r="Q302" s="14">
        <f t="shared" si="23"/>
        <v>0</v>
      </c>
      <c r="R302" s="84" t="s">
        <v>52</v>
      </c>
      <c r="S302" s="210" t="s">
        <v>950</v>
      </c>
    </row>
    <row r="303" spans="1:19" s="184" customFormat="1" ht="12.75" customHeight="1">
      <c r="A303" s="84">
        <v>105</v>
      </c>
      <c r="B303" s="28" t="s">
        <v>2455</v>
      </c>
      <c r="C303" s="185" t="s">
        <v>2755</v>
      </c>
      <c r="D303" s="29" t="s">
        <v>3041</v>
      </c>
      <c r="E303" s="29"/>
      <c r="F303" s="29" t="s">
        <v>787</v>
      </c>
      <c r="G303" s="29" t="s">
        <v>788</v>
      </c>
      <c r="H303" s="186" t="s">
        <v>3042</v>
      </c>
      <c r="I303" s="29" t="s">
        <v>3043</v>
      </c>
      <c r="J303" s="29" t="s">
        <v>50</v>
      </c>
      <c r="K303" s="47">
        <v>12</v>
      </c>
      <c r="L303" s="14">
        <v>43315</v>
      </c>
      <c r="M303" s="14">
        <v>46078</v>
      </c>
      <c r="N303" s="14">
        <f t="shared" si="22"/>
        <v>89393</v>
      </c>
      <c r="O303" s="14">
        <v>0</v>
      </c>
      <c r="P303" s="14">
        <v>0</v>
      </c>
      <c r="Q303" s="14">
        <f t="shared" si="23"/>
        <v>0</v>
      </c>
      <c r="R303" s="84" t="s">
        <v>52</v>
      </c>
      <c r="S303" s="210" t="s">
        <v>950</v>
      </c>
    </row>
    <row r="304" spans="1:19" s="184" customFormat="1" ht="12.75" customHeight="1">
      <c r="A304" s="84">
        <v>106</v>
      </c>
      <c r="B304" s="28" t="s">
        <v>2455</v>
      </c>
      <c r="C304" s="185" t="s">
        <v>2755</v>
      </c>
      <c r="D304" s="29" t="s">
        <v>820</v>
      </c>
      <c r="E304" s="29"/>
      <c r="F304" s="29" t="s">
        <v>787</v>
      </c>
      <c r="G304" s="29" t="s">
        <v>788</v>
      </c>
      <c r="H304" s="194" t="s">
        <v>3044</v>
      </c>
      <c r="I304" s="29" t="s">
        <v>3045</v>
      </c>
      <c r="J304" s="29" t="s">
        <v>50</v>
      </c>
      <c r="K304" s="47">
        <v>5.5</v>
      </c>
      <c r="L304" s="14">
        <v>11308</v>
      </c>
      <c r="M304" s="14">
        <v>8163</v>
      </c>
      <c r="N304" s="14">
        <f t="shared" si="22"/>
        <v>19471</v>
      </c>
      <c r="O304" s="14">
        <v>0</v>
      </c>
      <c r="P304" s="14">
        <v>0</v>
      </c>
      <c r="Q304" s="14">
        <f t="shared" si="23"/>
        <v>0</v>
      </c>
      <c r="R304" s="84" t="s">
        <v>52</v>
      </c>
      <c r="S304" s="210" t="s">
        <v>950</v>
      </c>
    </row>
    <row r="305" spans="1:19" s="184" customFormat="1" ht="12.75" customHeight="1">
      <c r="A305" s="84">
        <v>107</v>
      </c>
      <c r="B305" s="28" t="s">
        <v>2455</v>
      </c>
      <c r="C305" s="185" t="s">
        <v>2755</v>
      </c>
      <c r="D305" s="29" t="s">
        <v>2776</v>
      </c>
      <c r="E305" s="29" t="s">
        <v>17</v>
      </c>
      <c r="F305" s="29" t="s">
        <v>787</v>
      </c>
      <c r="G305" s="29" t="s">
        <v>788</v>
      </c>
      <c r="H305" s="186" t="s">
        <v>3046</v>
      </c>
      <c r="I305" s="29" t="s">
        <v>3047</v>
      </c>
      <c r="J305" s="29" t="s">
        <v>50</v>
      </c>
      <c r="K305" s="47">
        <v>4</v>
      </c>
      <c r="L305" s="14">
        <v>22765</v>
      </c>
      <c r="M305" s="14">
        <v>36845</v>
      </c>
      <c r="N305" s="14">
        <f t="shared" si="22"/>
        <v>59610</v>
      </c>
      <c r="O305" s="14">
        <v>0</v>
      </c>
      <c r="P305" s="14">
        <v>0</v>
      </c>
      <c r="Q305" s="14">
        <f t="shared" si="23"/>
        <v>0</v>
      </c>
      <c r="R305" s="84" t="s">
        <v>52</v>
      </c>
      <c r="S305" s="210" t="s">
        <v>950</v>
      </c>
    </row>
    <row r="306" spans="1:19" s="184" customFormat="1" ht="12.75" customHeight="1">
      <c r="A306" s="84">
        <v>108</v>
      </c>
      <c r="B306" s="28" t="s">
        <v>2455</v>
      </c>
      <c r="C306" s="185" t="s">
        <v>2755</v>
      </c>
      <c r="D306" s="29" t="s">
        <v>3048</v>
      </c>
      <c r="E306" s="29"/>
      <c r="F306" s="29" t="s">
        <v>787</v>
      </c>
      <c r="G306" s="29" t="s">
        <v>788</v>
      </c>
      <c r="H306" s="186" t="s">
        <v>3049</v>
      </c>
      <c r="I306" s="29" t="s">
        <v>3050</v>
      </c>
      <c r="J306" s="29" t="s">
        <v>50</v>
      </c>
      <c r="K306" s="47">
        <v>5</v>
      </c>
      <c r="L306" s="14">
        <v>9418</v>
      </c>
      <c r="M306" s="14">
        <v>15655</v>
      </c>
      <c r="N306" s="14">
        <f t="shared" si="22"/>
        <v>25073</v>
      </c>
      <c r="O306" s="14">
        <v>0</v>
      </c>
      <c r="P306" s="14">
        <v>0</v>
      </c>
      <c r="Q306" s="14">
        <f t="shared" si="23"/>
        <v>0</v>
      </c>
      <c r="R306" s="84" t="s">
        <v>52</v>
      </c>
      <c r="S306" s="210" t="s">
        <v>950</v>
      </c>
    </row>
    <row r="307" spans="1:19" s="184" customFormat="1" ht="12.75" customHeight="1">
      <c r="A307" s="84">
        <v>109</v>
      </c>
      <c r="B307" s="28" t="s">
        <v>2455</v>
      </c>
      <c r="C307" s="185" t="s">
        <v>2755</v>
      </c>
      <c r="D307" s="29" t="s">
        <v>3051</v>
      </c>
      <c r="E307" s="29"/>
      <c r="F307" s="29" t="s">
        <v>787</v>
      </c>
      <c r="G307" s="29" t="s">
        <v>788</v>
      </c>
      <c r="H307" s="186" t="s">
        <v>3052</v>
      </c>
      <c r="I307" s="29" t="s">
        <v>3053</v>
      </c>
      <c r="J307" s="29" t="s">
        <v>50</v>
      </c>
      <c r="K307" s="47">
        <v>2.5</v>
      </c>
      <c r="L307" s="14">
        <v>3235</v>
      </c>
      <c r="M307" s="14">
        <v>5325</v>
      </c>
      <c r="N307" s="14">
        <f t="shared" si="22"/>
        <v>8560</v>
      </c>
      <c r="O307" s="14">
        <v>0</v>
      </c>
      <c r="P307" s="14">
        <v>0</v>
      </c>
      <c r="Q307" s="14">
        <f t="shared" si="23"/>
        <v>0</v>
      </c>
      <c r="R307" s="84" t="s">
        <v>52</v>
      </c>
      <c r="S307" s="210" t="s">
        <v>950</v>
      </c>
    </row>
    <row r="308" spans="1:19" s="184" customFormat="1" ht="12.75" customHeight="1">
      <c r="A308" s="84">
        <v>110</v>
      </c>
      <c r="B308" s="28" t="s">
        <v>2455</v>
      </c>
      <c r="C308" s="185" t="s">
        <v>2755</v>
      </c>
      <c r="D308" s="29" t="s">
        <v>3054</v>
      </c>
      <c r="E308" s="29"/>
      <c r="F308" s="29" t="s">
        <v>787</v>
      </c>
      <c r="G308" s="29" t="s">
        <v>788</v>
      </c>
      <c r="H308" s="186" t="s">
        <v>3055</v>
      </c>
      <c r="I308" s="29" t="s">
        <v>3056</v>
      </c>
      <c r="J308" s="29" t="s">
        <v>50</v>
      </c>
      <c r="K308" s="47">
        <v>4</v>
      </c>
      <c r="L308" s="14">
        <v>1008</v>
      </c>
      <c r="M308" s="14">
        <v>1615</v>
      </c>
      <c r="N308" s="14">
        <f t="shared" si="22"/>
        <v>2623</v>
      </c>
      <c r="O308" s="14">
        <v>0</v>
      </c>
      <c r="P308" s="14">
        <v>0</v>
      </c>
      <c r="Q308" s="14">
        <f t="shared" si="23"/>
        <v>0</v>
      </c>
      <c r="R308" s="84" t="s">
        <v>52</v>
      </c>
      <c r="S308" s="210" t="s">
        <v>950</v>
      </c>
    </row>
    <row r="309" spans="1:19" s="184" customFormat="1" ht="12.75" customHeight="1">
      <c r="A309" s="84">
        <v>111</v>
      </c>
      <c r="B309" s="28" t="s">
        <v>2455</v>
      </c>
      <c r="C309" s="185" t="s">
        <v>2755</v>
      </c>
      <c r="D309" s="29" t="s">
        <v>3001</v>
      </c>
      <c r="E309" s="29" t="s">
        <v>17</v>
      </c>
      <c r="F309" s="29" t="s">
        <v>787</v>
      </c>
      <c r="G309" s="29" t="s">
        <v>788</v>
      </c>
      <c r="H309" s="186" t="s">
        <v>3057</v>
      </c>
      <c r="I309" s="29" t="s">
        <v>3058</v>
      </c>
      <c r="J309" s="29" t="s">
        <v>50</v>
      </c>
      <c r="K309" s="47">
        <v>1</v>
      </c>
      <c r="L309" s="14">
        <v>1183</v>
      </c>
      <c r="M309" s="14">
        <v>2623</v>
      </c>
      <c r="N309" s="14">
        <f t="shared" si="22"/>
        <v>3806</v>
      </c>
      <c r="O309" s="14">
        <v>0</v>
      </c>
      <c r="P309" s="14">
        <v>0</v>
      </c>
      <c r="Q309" s="14">
        <f t="shared" si="23"/>
        <v>0</v>
      </c>
      <c r="R309" s="84" t="s">
        <v>52</v>
      </c>
      <c r="S309" s="210" t="s">
        <v>950</v>
      </c>
    </row>
    <row r="310" spans="1:19" s="184" customFormat="1" ht="12.75" customHeight="1">
      <c r="A310" s="84">
        <v>112</v>
      </c>
      <c r="B310" s="28" t="s">
        <v>2455</v>
      </c>
      <c r="C310" s="185" t="s">
        <v>2755</v>
      </c>
      <c r="D310" s="29" t="s">
        <v>3059</v>
      </c>
      <c r="E310" s="29" t="s">
        <v>19</v>
      </c>
      <c r="F310" s="29" t="s">
        <v>787</v>
      </c>
      <c r="G310" s="29" t="s">
        <v>788</v>
      </c>
      <c r="H310" s="186" t="s">
        <v>3060</v>
      </c>
      <c r="I310" s="29" t="s">
        <v>3061</v>
      </c>
      <c r="J310" s="29" t="s">
        <v>50</v>
      </c>
      <c r="K310" s="47">
        <v>4</v>
      </c>
      <c r="L310" s="14">
        <v>8398</v>
      </c>
      <c r="M310" s="14">
        <v>21998</v>
      </c>
      <c r="N310" s="14">
        <f t="shared" si="22"/>
        <v>30396</v>
      </c>
      <c r="O310" s="14">
        <v>0</v>
      </c>
      <c r="P310" s="14">
        <v>0</v>
      </c>
      <c r="Q310" s="14">
        <f t="shared" si="23"/>
        <v>0</v>
      </c>
      <c r="R310" s="84" t="s">
        <v>52</v>
      </c>
      <c r="S310" s="210" t="s">
        <v>950</v>
      </c>
    </row>
    <row r="311" spans="1:19" s="184" customFormat="1" ht="12.75" customHeight="1">
      <c r="A311" s="84">
        <v>113</v>
      </c>
      <c r="B311" s="28" t="s">
        <v>2455</v>
      </c>
      <c r="C311" s="185" t="s">
        <v>2755</v>
      </c>
      <c r="D311" s="29" t="s">
        <v>238</v>
      </c>
      <c r="E311" s="29" t="s">
        <v>3062</v>
      </c>
      <c r="F311" s="29" t="s">
        <v>787</v>
      </c>
      <c r="G311" s="29" t="s">
        <v>788</v>
      </c>
      <c r="H311" s="186" t="s">
        <v>3063</v>
      </c>
      <c r="I311" s="29" t="s">
        <v>3064</v>
      </c>
      <c r="J311" s="29" t="s">
        <v>50</v>
      </c>
      <c r="K311" s="47">
        <v>4</v>
      </c>
      <c r="L311" s="14">
        <v>668</v>
      </c>
      <c r="M311" s="14">
        <v>1163</v>
      </c>
      <c r="N311" s="14">
        <f t="shared" si="22"/>
        <v>1831</v>
      </c>
      <c r="O311" s="14">
        <v>0</v>
      </c>
      <c r="P311" s="14">
        <v>0</v>
      </c>
      <c r="Q311" s="14">
        <f t="shared" si="23"/>
        <v>0</v>
      </c>
      <c r="R311" s="84" t="s">
        <v>52</v>
      </c>
      <c r="S311" s="210" t="s">
        <v>950</v>
      </c>
    </row>
    <row r="312" spans="1:19" s="184" customFormat="1" ht="12.75" customHeight="1">
      <c r="A312" s="84">
        <v>114</v>
      </c>
      <c r="B312" s="28" t="s">
        <v>2455</v>
      </c>
      <c r="C312" s="185" t="s">
        <v>2755</v>
      </c>
      <c r="D312" s="29" t="s">
        <v>3065</v>
      </c>
      <c r="E312" s="29"/>
      <c r="F312" s="29" t="s">
        <v>787</v>
      </c>
      <c r="G312" s="29" t="s">
        <v>788</v>
      </c>
      <c r="H312" s="186" t="s">
        <v>3066</v>
      </c>
      <c r="I312" s="29" t="s">
        <v>3067</v>
      </c>
      <c r="J312" s="29" t="s">
        <v>50</v>
      </c>
      <c r="K312" s="47">
        <v>13</v>
      </c>
      <c r="L312" s="14">
        <v>9975</v>
      </c>
      <c r="M312" s="14">
        <v>19493</v>
      </c>
      <c r="N312" s="14">
        <f t="shared" si="22"/>
        <v>29468</v>
      </c>
      <c r="O312" s="14">
        <v>0</v>
      </c>
      <c r="P312" s="14">
        <v>0</v>
      </c>
      <c r="Q312" s="14">
        <f t="shared" si="23"/>
        <v>0</v>
      </c>
      <c r="R312" s="84" t="s">
        <v>52</v>
      </c>
      <c r="S312" s="210" t="s">
        <v>950</v>
      </c>
    </row>
    <row r="313" spans="1:19" s="184" customFormat="1" ht="12.75" customHeight="1">
      <c r="A313" s="84">
        <v>115</v>
      </c>
      <c r="B313" s="28" t="s">
        <v>2455</v>
      </c>
      <c r="C313" s="185" t="s">
        <v>2755</v>
      </c>
      <c r="D313" s="29" t="s">
        <v>2863</v>
      </c>
      <c r="E313" s="29" t="s">
        <v>17</v>
      </c>
      <c r="F313" s="29" t="s">
        <v>787</v>
      </c>
      <c r="G313" s="29" t="s">
        <v>788</v>
      </c>
      <c r="H313" s="186" t="s">
        <v>3068</v>
      </c>
      <c r="I313" s="29" t="s">
        <v>3069</v>
      </c>
      <c r="J313" s="29" t="s">
        <v>50</v>
      </c>
      <c r="K313" s="47">
        <v>10</v>
      </c>
      <c r="L313" s="14">
        <v>16060</v>
      </c>
      <c r="M313" s="14">
        <v>24073</v>
      </c>
      <c r="N313" s="14">
        <f t="shared" si="22"/>
        <v>40133</v>
      </c>
      <c r="O313" s="14">
        <v>0</v>
      </c>
      <c r="P313" s="14">
        <v>0</v>
      </c>
      <c r="Q313" s="14">
        <f t="shared" si="23"/>
        <v>0</v>
      </c>
      <c r="R313" s="84" t="s">
        <v>52</v>
      </c>
      <c r="S313" s="210" t="s">
        <v>950</v>
      </c>
    </row>
    <row r="314" spans="1:19" s="184" customFormat="1" ht="12.75" customHeight="1">
      <c r="A314" s="84">
        <v>116</v>
      </c>
      <c r="B314" s="28" t="s">
        <v>2455</v>
      </c>
      <c r="C314" s="185" t="s">
        <v>2755</v>
      </c>
      <c r="D314" s="29" t="s">
        <v>3070</v>
      </c>
      <c r="E314" s="29"/>
      <c r="F314" s="29" t="s">
        <v>787</v>
      </c>
      <c r="G314" s="29" t="s">
        <v>788</v>
      </c>
      <c r="H314" s="186" t="s">
        <v>3071</v>
      </c>
      <c r="I314" s="29" t="s">
        <v>3072</v>
      </c>
      <c r="J314" s="29" t="s">
        <v>50</v>
      </c>
      <c r="K314" s="47">
        <v>3</v>
      </c>
      <c r="L314" s="14">
        <v>9498</v>
      </c>
      <c r="M314" s="14">
        <v>21655</v>
      </c>
      <c r="N314" s="14">
        <f t="shared" si="22"/>
        <v>31153</v>
      </c>
      <c r="O314" s="14">
        <v>0</v>
      </c>
      <c r="P314" s="14">
        <v>0</v>
      </c>
      <c r="Q314" s="14">
        <f t="shared" si="23"/>
        <v>0</v>
      </c>
      <c r="R314" s="84" t="s">
        <v>52</v>
      </c>
      <c r="S314" s="210" t="s">
        <v>950</v>
      </c>
    </row>
    <row r="315" spans="1:19" s="184" customFormat="1" ht="12.75" customHeight="1">
      <c r="A315" s="84">
        <v>117</v>
      </c>
      <c r="B315" s="28" t="s">
        <v>2455</v>
      </c>
      <c r="C315" s="185" t="s">
        <v>2755</v>
      </c>
      <c r="D315" s="29" t="s">
        <v>3065</v>
      </c>
      <c r="E315" s="29" t="s">
        <v>17</v>
      </c>
      <c r="F315" s="29" t="s">
        <v>787</v>
      </c>
      <c r="G315" s="29" t="s">
        <v>788</v>
      </c>
      <c r="H315" s="186" t="s">
        <v>3073</v>
      </c>
      <c r="I315" s="29" t="s">
        <v>3074</v>
      </c>
      <c r="J315" s="29" t="s">
        <v>50</v>
      </c>
      <c r="K315" s="47">
        <v>9</v>
      </c>
      <c r="L315" s="14">
        <v>11473</v>
      </c>
      <c r="M315" s="14">
        <v>22720</v>
      </c>
      <c r="N315" s="14">
        <f t="shared" si="22"/>
        <v>34193</v>
      </c>
      <c r="O315" s="14">
        <v>0</v>
      </c>
      <c r="P315" s="14">
        <v>0</v>
      </c>
      <c r="Q315" s="14">
        <f t="shared" si="23"/>
        <v>0</v>
      </c>
      <c r="R315" s="84" t="s">
        <v>52</v>
      </c>
      <c r="S315" s="210" t="s">
        <v>950</v>
      </c>
    </row>
    <row r="316" spans="1:19" s="184" customFormat="1" ht="12.75" customHeight="1">
      <c r="A316" s="84">
        <v>118</v>
      </c>
      <c r="B316" s="28" t="s">
        <v>2455</v>
      </c>
      <c r="C316" s="185" t="s">
        <v>2755</v>
      </c>
      <c r="D316" s="29" t="s">
        <v>3075</v>
      </c>
      <c r="E316" s="29"/>
      <c r="F316" s="29" t="s">
        <v>787</v>
      </c>
      <c r="G316" s="29" t="s">
        <v>788</v>
      </c>
      <c r="H316" s="194" t="s">
        <v>3076</v>
      </c>
      <c r="I316" s="29" t="s">
        <v>3077</v>
      </c>
      <c r="J316" s="29" t="s">
        <v>50</v>
      </c>
      <c r="K316" s="47">
        <v>3</v>
      </c>
      <c r="L316" s="14">
        <v>670</v>
      </c>
      <c r="M316" s="14">
        <v>465</v>
      </c>
      <c r="N316" s="14">
        <f t="shared" si="22"/>
        <v>1135</v>
      </c>
      <c r="O316" s="14">
        <v>0</v>
      </c>
      <c r="P316" s="14">
        <v>0</v>
      </c>
      <c r="Q316" s="14">
        <f t="shared" si="23"/>
        <v>0</v>
      </c>
      <c r="R316" s="84" t="s">
        <v>52</v>
      </c>
      <c r="S316" s="210" t="s">
        <v>950</v>
      </c>
    </row>
    <row r="317" spans="1:19" s="184" customFormat="1" ht="12.75" customHeight="1">
      <c r="A317" s="84">
        <v>119</v>
      </c>
      <c r="B317" s="28" t="s">
        <v>2455</v>
      </c>
      <c r="C317" s="185" t="s">
        <v>2755</v>
      </c>
      <c r="D317" s="29" t="s">
        <v>3078</v>
      </c>
      <c r="E317" s="29"/>
      <c r="F317" s="29" t="s">
        <v>787</v>
      </c>
      <c r="G317" s="29" t="s">
        <v>788</v>
      </c>
      <c r="H317" s="186" t="s">
        <v>3079</v>
      </c>
      <c r="I317" s="29" t="s">
        <v>3080</v>
      </c>
      <c r="J317" s="29" t="s">
        <v>50</v>
      </c>
      <c r="K317" s="47">
        <v>3</v>
      </c>
      <c r="L317" s="14">
        <v>1453</v>
      </c>
      <c r="M317" s="14">
        <v>2345</v>
      </c>
      <c r="N317" s="14">
        <f t="shared" si="22"/>
        <v>3798</v>
      </c>
      <c r="O317" s="14">
        <v>0</v>
      </c>
      <c r="P317" s="14">
        <v>0</v>
      </c>
      <c r="Q317" s="14">
        <f t="shared" si="23"/>
        <v>0</v>
      </c>
      <c r="R317" s="84" t="s">
        <v>52</v>
      </c>
      <c r="S317" s="210" t="s">
        <v>950</v>
      </c>
    </row>
    <row r="318" spans="1:19" s="184" customFormat="1" ht="12.75" customHeight="1">
      <c r="A318" s="84">
        <v>120</v>
      </c>
      <c r="B318" s="28" t="s">
        <v>2455</v>
      </c>
      <c r="C318" s="185" t="s">
        <v>2755</v>
      </c>
      <c r="D318" s="29" t="s">
        <v>3078</v>
      </c>
      <c r="E318" s="29"/>
      <c r="F318" s="29" t="s">
        <v>787</v>
      </c>
      <c r="G318" s="29" t="s">
        <v>788</v>
      </c>
      <c r="H318" s="186" t="s">
        <v>3081</v>
      </c>
      <c r="I318" s="29" t="s">
        <v>3082</v>
      </c>
      <c r="J318" s="29" t="s">
        <v>50</v>
      </c>
      <c r="K318" s="47">
        <v>3</v>
      </c>
      <c r="L318" s="14">
        <v>7355</v>
      </c>
      <c r="M318" s="14">
        <v>1608</v>
      </c>
      <c r="N318" s="14">
        <f t="shared" si="22"/>
        <v>8963</v>
      </c>
      <c r="O318" s="14">
        <v>0</v>
      </c>
      <c r="P318" s="14">
        <v>0</v>
      </c>
      <c r="Q318" s="14">
        <f t="shared" si="23"/>
        <v>0</v>
      </c>
      <c r="R318" s="84" t="s">
        <v>52</v>
      </c>
      <c r="S318" s="210" t="s">
        <v>950</v>
      </c>
    </row>
    <row r="319" spans="1:19" s="184" customFormat="1" ht="12.75" customHeight="1">
      <c r="A319" s="84">
        <v>121</v>
      </c>
      <c r="B319" s="28" t="s">
        <v>2455</v>
      </c>
      <c r="C319" s="185" t="s">
        <v>2755</v>
      </c>
      <c r="D319" s="29" t="s">
        <v>2917</v>
      </c>
      <c r="E319" s="29" t="s">
        <v>17</v>
      </c>
      <c r="F319" s="29" t="s">
        <v>787</v>
      </c>
      <c r="G319" s="29" t="s">
        <v>788</v>
      </c>
      <c r="H319" s="186" t="s">
        <v>3083</v>
      </c>
      <c r="I319" s="29" t="s">
        <v>3084</v>
      </c>
      <c r="J319" s="29" t="s">
        <v>50</v>
      </c>
      <c r="K319" s="47">
        <v>3</v>
      </c>
      <c r="L319" s="14">
        <v>743</v>
      </c>
      <c r="M319" s="14">
        <v>1240</v>
      </c>
      <c r="N319" s="14">
        <f t="shared" si="22"/>
        <v>1983</v>
      </c>
      <c r="O319" s="14">
        <v>0</v>
      </c>
      <c r="P319" s="14">
        <v>0</v>
      </c>
      <c r="Q319" s="14">
        <f t="shared" si="23"/>
        <v>0</v>
      </c>
      <c r="R319" s="84" t="s">
        <v>52</v>
      </c>
      <c r="S319" s="210" t="s">
        <v>950</v>
      </c>
    </row>
    <row r="320" spans="1:19" s="184" customFormat="1" ht="12.75" customHeight="1">
      <c r="A320" s="84">
        <v>122</v>
      </c>
      <c r="B320" s="28" t="s">
        <v>2455</v>
      </c>
      <c r="C320" s="185" t="s">
        <v>2755</v>
      </c>
      <c r="D320" s="29" t="s">
        <v>3085</v>
      </c>
      <c r="E320" s="29"/>
      <c r="F320" s="29" t="s">
        <v>787</v>
      </c>
      <c r="G320" s="29" t="s">
        <v>788</v>
      </c>
      <c r="H320" s="186" t="s">
        <v>3086</v>
      </c>
      <c r="I320" s="29" t="s">
        <v>3087</v>
      </c>
      <c r="J320" s="29" t="s">
        <v>50</v>
      </c>
      <c r="K320" s="47">
        <v>3</v>
      </c>
      <c r="L320" s="14">
        <v>10690</v>
      </c>
      <c r="M320" s="14">
        <v>15388</v>
      </c>
      <c r="N320" s="14">
        <f t="shared" si="22"/>
        <v>26078</v>
      </c>
      <c r="O320" s="14">
        <v>0</v>
      </c>
      <c r="P320" s="14">
        <v>0</v>
      </c>
      <c r="Q320" s="14">
        <f t="shared" si="23"/>
        <v>0</v>
      </c>
      <c r="R320" s="84" t="s">
        <v>52</v>
      </c>
      <c r="S320" s="210" t="s">
        <v>950</v>
      </c>
    </row>
    <row r="321" spans="1:19" s="184" customFormat="1" ht="12.75" customHeight="1">
      <c r="A321" s="84">
        <v>123</v>
      </c>
      <c r="B321" s="28" t="s">
        <v>2455</v>
      </c>
      <c r="C321" s="185" t="s">
        <v>2755</v>
      </c>
      <c r="D321" s="29" t="s">
        <v>3088</v>
      </c>
      <c r="E321" s="29"/>
      <c r="F321" s="29" t="s">
        <v>787</v>
      </c>
      <c r="G321" s="29" t="s">
        <v>788</v>
      </c>
      <c r="H321" s="186" t="s">
        <v>3089</v>
      </c>
      <c r="I321" s="29" t="s">
        <v>3090</v>
      </c>
      <c r="J321" s="29" t="s">
        <v>50</v>
      </c>
      <c r="K321" s="47">
        <v>4</v>
      </c>
      <c r="L321" s="14">
        <v>9623</v>
      </c>
      <c r="M321" s="14">
        <v>15915</v>
      </c>
      <c r="N321" s="14">
        <f t="shared" si="22"/>
        <v>25538</v>
      </c>
      <c r="O321" s="14">
        <v>0</v>
      </c>
      <c r="P321" s="14">
        <v>0</v>
      </c>
      <c r="Q321" s="14">
        <f t="shared" si="23"/>
        <v>0</v>
      </c>
      <c r="R321" s="84" t="s">
        <v>52</v>
      </c>
      <c r="S321" s="210" t="s">
        <v>950</v>
      </c>
    </row>
    <row r="322" spans="1:19" s="184" customFormat="1" ht="12.75" customHeight="1">
      <c r="A322" s="84">
        <v>124</v>
      </c>
      <c r="B322" s="28" t="s">
        <v>2455</v>
      </c>
      <c r="C322" s="185" t="s">
        <v>2755</v>
      </c>
      <c r="D322" s="29" t="s">
        <v>2926</v>
      </c>
      <c r="E322" s="29"/>
      <c r="F322" s="29" t="s">
        <v>787</v>
      </c>
      <c r="G322" s="29" t="s">
        <v>788</v>
      </c>
      <c r="H322" s="186" t="s">
        <v>3091</v>
      </c>
      <c r="I322" s="29" t="s">
        <v>3092</v>
      </c>
      <c r="J322" s="29" t="s">
        <v>49</v>
      </c>
      <c r="K322" s="47">
        <v>1</v>
      </c>
      <c r="L322" s="14">
        <v>4483</v>
      </c>
      <c r="M322" s="14">
        <v>8775</v>
      </c>
      <c r="N322" s="14">
        <f t="shared" si="22"/>
        <v>13258</v>
      </c>
      <c r="O322" s="14">
        <v>0</v>
      </c>
      <c r="P322" s="14">
        <v>0</v>
      </c>
      <c r="Q322" s="14">
        <f t="shared" si="23"/>
        <v>0</v>
      </c>
      <c r="R322" s="84" t="s">
        <v>52</v>
      </c>
      <c r="S322" s="210" t="s">
        <v>950</v>
      </c>
    </row>
    <row r="323" spans="1:19" s="184" customFormat="1" ht="12.75" customHeight="1">
      <c r="A323" s="84">
        <v>125</v>
      </c>
      <c r="B323" s="28" t="s">
        <v>2455</v>
      </c>
      <c r="C323" s="185" t="s">
        <v>2755</v>
      </c>
      <c r="D323" s="29" t="s">
        <v>479</v>
      </c>
      <c r="E323" s="29" t="s">
        <v>17</v>
      </c>
      <c r="F323" s="29" t="s">
        <v>787</v>
      </c>
      <c r="G323" s="29" t="s">
        <v>788</v>
      </c>
      <c r="H323" s="186" t="s">
        <v>3093</v>
      </c>
      <c r="I323" s="29" t="s">
        <v>3094</v>
      </c>
      <c r="J323" s="29" t="s">
        <v>50</v>
      </c>
      <c r="K323" s="47">
        <v>4</v>
      </c>
      <c r="L323" s="14">
        <v>22153</v>
      </c>
      <c r="M323" s="14">
        <v>39583</v>
      </c>
      <c r="N323" s="14">
        <f t="shared" si="22"/>
        <v>61736</v>
      </c>
      <c r="O323" s="14">
        <v>0</v>
      </c>
      <c r="P323" s="14">
        <v>0</v>
      </c>
      <c r="Q323" s="14">
        <f t="shared" si="23"/>
        <v>0</v>
      </c>
      <c r="R323" s="84" t="s">
        <v>52</v>
      </c>
      <c r="S323" s="210" t="s">
        <v>950</v>
      </c>
    </row>
    <row r="324" spans="1:19" s="184" customFormat="1" ht="12.75" customHeight="1">
      <c r="A324" s="84">
        <v>126</v>
      </c>
      <c r="B324" s="28" t="s">
        <v>2455</v>
      </c>
      <c r="C324" s="185" t="s">
        <v>2755</v>
      </c>
      <c r="D324" s="29" t="s">
        <v>3095</v>
      </c>
      <c r="E324" s="29"/>
      <c r="F324" s="29" t="s">
        <v>787</v>
      </c>
      <c r="G324" s="29" t="s">
        <v>788</v>
      </c>
      <c r="H324" s="186" t="s">
        <v>3096</v>
      </c>
      <c r="I324" s="29" t="s">
        <v>3097</v>
      </c>
      <c r="J324" s="29" t="s">
        <v>50</v>
      </c>
      <c r="K324" s="47">
        <v>1</v>
      </c>
      <c r="L324" s="14">
        <v>6640</v>
      </c>
      <c r="M324" s="14">
        <v>10313</v>
      </c>
      <c r="N324" s="14">
        <f t="shared" si="22"/>
        <v>16953</v>
      </c>
      <c r="O324" s="14">
        <v>0</v>
      </c>
      <c r="P324" s="14">
        <v>0</v>
      </c>
      <c r="Q324" s="14">
        <f t="shared" si="23"/>
        <v>0</v>
      </c>
      <c r="R324" s="84" t="s">
        <v>52</v>
      </c>
      <c r="S324" s="210" t="s">
        <v>950</v>
      </c>
    </row>
    <row r="325" spans="1:19" s="184" customFormat="1" ht="12.75" customHeight="1">
      <c r="A325" s="84">
        <v>127</v>
      </c>
      <c r="B325" s="28" t="s">
        <v>2455</v>
      </c>
      <c r="C325" s="185" t="s">
        <v>2755</v>
      </c>
      <c r="D325" s="29" t="s">
        <v>3038</v>
      </c>
      <c r="E325" s="29"/>
      <c r="F325" s="29" t="s">
        <v>787</v>
      </c>
      <c r="G325" s="29" t="s">
        <v>788</v>
      </c>
      <c r="H325" s="186" t="s">
        <v>3098</v>
      </c>
      <c r="I325" s="29" t="s">
        <v>3099</v>
      </c>
      <c r="J325" s="29" t="s">
        <v>50</v>
      </c>
      <c r="K325" s="47">
        <v>4</v>
      </c>
      <c r="L325" s="14">
        <v>17885</v>
      </c>
      <c r="M325" s="14">
        <v>31143</v>
      </c>
      <c r="N325" s="14">
        <f t="shared" si="22"/>
        <v>49028</v>
      </c>
      <c r="O325" s="14">
        <v>0</v>
      </c>
      <c r="P325" s="14">
        <v>0</v>
      </c>
      <c r="Q325" s="14">
        <f t="shared" si="23"/>
        <v>0</v>
      </c>
      <c r="R325" s="84" t="s">
        <v>52</v>
      </c>
      <c r="S325" s="210" t="s">
        <v>950</v>
      </c>
    </row>
    <row r="326" spans="1:19" s="184" customFormat="1" ht="12.75" customHeight="1">
      <c r="A326" s="84">
        <v>128</v>
      </c>
      <c r="B326" s="28" t="s">
        <v>2455</v>
      </c>
      <c r="C326" s="185" t="s">
        <v>2755</v>
      </c>
      <c r="D326" s="29" t="s">
        <v>2582</v>
      </c>
      <c r="E326" s="29"/>
      <c r="F326" s="29" t="s">
        <v>787</v>
      </c>
      <c r="G326" s="29" t="s">
        <v>788</v>
      </c>
      <c r="H326" s="186" t="s">
        <v>3100</v>
      </c>
      <c r="I326" s="29" t="s">
        <v>3101</v>
      </c>
      <c r="J326" s="29" t="s">
        <v>50</v>
      </c>
      <c r="K326" s="47">
        <v>14</v>
      </c>
      <c r="L326" s="14">
        <v>23720</v>
      </c>
      <c r="M326" s="14">
        <v>40528</v>
      </c>
      <c r="N326" s="14">
        <f t="shared" si="22"/>
        <v>64248</v>
      </c>
      <c r="O326" s="14">
        <v>0</v>
      </c>
      <c r="P326" s="14">
        <v>0</v>
      </c>
      <c r="Q326" s="14">
        <f t="shared" si="23"/>
        <v>0</v>
      </c>
      <c r="R326" s="84" t="s">
        <v>52</v>
      </c>
      <c r="S326" s="210" t="s">
        <v>950</v>
      </c>
    </row>
    <row r="327" spans="1:19" s="184" customFormat="1" ht="12.75" customHeight="1">
      <c r="A327" s="84">
        <v>129</v>
      </c>
      <c r="B327" s="28" t="s">
        <v>2455</v>
      </c>
      <c r="C327" s="185" t="s">
        <v>2755</v>
      </c>
      <c r="D327" s="29" t="s">
        <v>3038</v>
      </c>
      <c r="E327" s="29"/>
      <c r="F327" s="29" t="s">
        <v>787</v>
      </c>
      <c r="G327" s="29" t="s">
        <v>788</v>
      </c>
      <c r="H327" s="186" t="s">
        <v>3102</v>
      </c>
      <c r="I327" s="29" t="s">
        <v>3103</v>
      </c>
      <c r="J327" s="29" t="s">
        <v>50</v>
      </c>
      <c r="K327" s="47">
        <v>4.5</v>
      </c>
      <c r="L327" s="14">
        <v>7678</v>
      </c>
      <c r="M327" s="14">
        <v>15818</v>
      </c>
      <c r="N327" s="14">
        <f t="shared" si="22"/>
        <v>23496</v>
      </c>
      <c r="O327" s="14">
        <v>0</v>
      </c>
      <c r="P327" s="14">
        <v>0</v>
      </c>
      <c r="Q327" s="14">
        <f t="shared" si="23"/>
        <v>0</v>
      </c>
      <c r="R327" s="84" t="s">
        <v>52</v>
      </c>
      <c r="S327" s="210" t="s">
        <v>950</v>
      </c>
    </row>
    <row r="328" spans="1:19" s="184" customFormat="1" ht="12.75" customHeight="1">
      <c r="A328" s="84">
        <v>130</v>
      </c>
      <c r="B328" s="28" t="s">
        <v>2455</v>
      </c>
      <c r="C328" s="185" t="s">
        <v>2755</v>
      </c>
      <c r="D328" s="29" t="s">
        <v>2773</v>
      </c>
      <c r="E328" s="29" t="s">
        <v>26</v>
      </c>
      <c r="F328" s="29" t="s">
        <v>787</v>
      </c>
      <c r="G328" s="29" t="s">
        <v>788</v>
      </c>
      <c r="H328" s="186" t="s">
        <v>3104</v>
      </c>
      <c r="I328" s="29" t="s">
        <v>3105</v>
      </c>
      <c r="J328" s="29" t="s">
        <v>50</v>
      </c>
      <c r="K328" s="47">
        <v>4</v>
      </c>
      <c r="L328" s="14">
        <v>4500</v>
      </c>
      <c r="M328" s="14">
        <v>8198</v>
      </c>
      <c r="N328" s="14">
        <f t="shared" ref="N328:N348" si="24">L328+M328</f>
        <v>12698</v>
      </c>
      <c r="O328" s="14">
        <v>0</v>
      </c>
      <c r="P328" s="14">
        <v>0</v>
      </c>
      <c r="Q328" s="14">
        <f t="shared" ref="Q328:Q348" si="25">O328+P328</f>
        <v>0</v>
      </c>
      <c r="R328" s="84" t="s">
        <v>52</v>
      </c>
      <c r="S328" s="210" t="s">
        <v>950</v>
      </c>
    </row>
    <row r="329" spans="1:19" s="184" customFormat="1" ht="12.75" customHeight="1">
      <c r="A329" s="84">
        <v>131</v>
      </c>
      <c r="B329" s="28" t="s">
        <v>2455</v>
      </c>
      <c r="C329" s="185" t="s">
        <v>2755</v>
      </c>
      <c r="D329" s="29" t="s">
        <v>3106</v>
      </c>
      <c r="E329" s="29"/>
      <c r="F329" s="29" t="s">
        <v>787</v>
      </c>
      <c r="G329" s="29" t="s">
        <v>788</v>
      </c>
      <c r="H329" s="186" t="s">
        <v>3107</v>
      </c>
      <c r="I329" s="29" t="s">
        <v>3108</v>
      </c>
      <c r="J329" s="29" t="s">
        <v>50</v>
      </c>
      <c r="K329" s="47">
        <v>4</v>
      </c>
      <c r="L329" s="14">
        <v>1353</v>
      </c>
      <c r="M329" s="14">
        <v>2835</v>
      </c>
      <c r="N329" s="14">
        <f t="shared" si="24"/>
        <v>4188</v>
      </c>
      <c r="O329" s="14">
        <v>0</v>
      </c>
      <c r="P329" s="14">
        <v>0</v>
      </c>
      <c r="Q329" s="14">
        <f t="shared" si="25"/>
        <v>0</v>
      </c>
      <c r="R329" s="84" t="s">
        <v>52</v>
      </c>
      <c r="S329" s="210" t="s">
        <v>950</v>
      </c>
    </row>
    <row r="330" spans="1:19" s="184" customFormat="1" ht="12.75" customHeight="1">
      <c r="A330" s="84">
        <v>132</v>
      </c>
      <c r="B330" s="28" t="s">
        <v>2455</v>
      </c>
      <c r="C330" s="185" t="s">
        <v>2755</v>
      </c>
      <c r="D330" s="29" t="s">
        <v>3038</v>
      </c>
      <c r="E330" s="29"/>
      <c r="F330" s="29" t="s">
        <v>787</v>
      </c>
      <c r="G330" s="29" t="s">
        <v>788</v>
      </c>
      <c r="H330" s="186" t="s">
        <v>3109</v>
      </c>
      <c r="I330" s="29" t="s">
        <v>3110</v>
      </c>
      <c r="J330" s="29" t="s">
        <v>50</v>
      </c>
      <c r="K330" s="47">
        <v>7.5</v>
      </c>
      <c r="L330" s="14">
        <v>4033</v>
      </c>
      <c r="M330" s="14">
        <v>6560</v>
      </c>
      <c r="N330" s="14">
        <f t="shared" si="24"/>
        <v>10593</v>
      </c>
      <c r="O330" s="14">
        <v>0</v>
      </c>
      <c r="P330" s="14">
        <v>0</v>
      </c>
      <c r="Q330" s="14">
        <f t="shared" si="25"/>
        <v>0</v>
      </c>
      <c r="R330" s="84" t="s">
        <v>52</v>
      </c>
      <c r="S330" s="210" t="s">
        <v>950</v>
      </c>
    </row>
    <row r="331" spans="1:19" s="184" customFormat="1" ht="12.75" customHeight="1">
      <c r="A331" s="84">
        <v>133</v>
      </c>
      <c r="B331" s="28" t="s">
        <v>2455</v>
      </c>
      <c r="C331" s="185" t="s">
        <v>2755</v>
      </c>
      <c r="D331" s="29" t="s">
        <v>3111</v>
      </c>
      <c r="E331" s="29"/>
      <c r="F331" s="29" t="s">
        <v>787</v>
      </c>
      <c r="G331" s="29" t="s">
        <v>788</v>
      </c>
      <c r="H331" s="186" t="s">
        <v>3112</v>
      </c>
      <c r="I331" s="29" t="s">
        <v>3113</v>
      </c>
      <c r="J331" s="29" t="s">
        <v>50</v>
      </c>
      <c r="K331" s="47">
        <v>4</v>
      </c>
      <c r="L331" s="14">
        <v>3188</v>
      </c>
      <c r="M331" s="14">
        <v>9930</v>
      </c>
      <c r="N331" s="14">
        <f t="shared" si="24"/>
        <v>13118</v>
      </c>
      <c r="O331" s="14">
        <v>0</v>
      </c>
      <c r="P331" s="14">
        <v>0</v>
      </c>
      <c r="Q331" s="14">
        <f t="shared" si="25"/>
        <v>0</v>
      </c>
      <c r="R331" s="84" t="s">
        <v>52</v>
      </c>
      <c r="S331" s="210" t="s">
        <v>950</v>
      </c>
    </row>
    <row r="332" spans="1:19" s="184" customFormat="1" ht="12.75" customHeight="1">
      <c r="A332" s="84">
        <v>134</v>
      </c>
      <c r="B332" s="28" t="s">
        <v>2455</v>
      </c>
      <c r="C332" s="185" t="s">
        <v>2755</v>
      </c>
      <c r="D332" s="29" t="s">
        <v>3038</v>
      </c>
      <c r="E332" s="29"/>
      <c r="F332" s="29" t="s">
        <v>787</v>
      </c>
      <c r="G332" s="29" t="s">
        <v>788</v>
      </c>
      <c r="H332" s="186" t="s">
        <v>3114</v>
      </c>
      <c r="I332" s="29" t="s">
        <v>3115</v>
      </c>
      <c r="J332" s="29" t="s">
        <v>50</v>
      </c>
      <c r="K332" s="47">
        <v>4</v>
      </c>
      <c r="L332" s="14">
        <v>3450</v>
      </c>
      <c r="M332" s="14">
        <v>4015</v>
      </c>
      <c r="N332" s="14">
        <f t="shared" si="24"/>
        <v>7465</v>
      </c>
      <c r="O332" s="14">
        <v>0</v>
      </c>
      <c r="P332" s="14">
        <v>0</v>
      </c>
      <c r="Q332" s="14">
        <f t="shared" si="25"/>
        <v>0</v>
      </c>
      <c r="R332" s="84" t="s">
        <v>52</v>
      </c>
      <c r="S332" s="210" t="s">
        <v>950</v>
      </c>
    </row>
    <row r="333" spans="1:19" s="184" customFormat="1" ht="12.75" customHeight="1">
      <c r="A333" s="84">
        <v>135</v>
      </c>
      <c r="B333" s="28" t="s">
        <v>2455</v>
      </c>
      <c r="C333" s="185" t="s">
        <v>2755</v>
      </c>
      <c r="D333" s="29" t="s">
        <v>3116</v>
      </c>
      <c r="E333" s="29"/>
      <c r="F333" s="29" t="s">
        <v>787</v>
      </c>
      <c r="G333" s="29" t="s">
        <v>788</v>
      </c>
      <c r="H333" s="186" t="s">
        <v>3117</v>
      </c>
      <c r="I333" s="29" t="s">
        <v>3118</v>
      </c>
      <c r="J333" s="29" t="s">
        <v>50</v>
      </c>
      <c r="K333" s="47">
        <v>4</v>
      </c>
      <c r="L333" s="14">
        <v>2868</v>
      </c>
      <c r="M333" s="14">
        <v>5380</v>
      </c>
      <c r="N333" s="14">
        <f t="shared" si="24"/>
        <v>8248</v>
      </c>
      <c r="O333" s="14">
        <v>0</v>
      </c>
      <c r="P333" s="14">
        <v>0</v>
      </c>
      <c r="Q333" s="14">
        <f t="shared" si="25"/>
        <v>0</v>
      </c>
      <c r="R333" s="84" t="s">
        <v>52</v>
      </c>
      <c r="S333" s="210" t="s">
        <v>950</v>
      </c>
    </row>
    <row r="334" spans="1:19" s="184" customFormat="1" ht="12.75" customHeight="1">
      <c r="A334" s="84">
        <v>136</v>
      </c>
      <c r="B334" s="28" t="s">
        <v>2455</v>
      </c>
      <c r="C334" s="185" t="s">
        <v>2755</v>
      </c>
      <c r="D334" s="29" t="s">
        <v>825</v>
      </c>
      <c r="E334" s="29"/>
      <c r="F334" s="29" t="s">
        <v>787</v>
      </c>
      <c r="G334" s="29" t="s">
        <v>788</v>
      </c>
      <c r="H334" s="186" t="s">
        <v>3119</v>
      </c>
      <c r="I334" s="29" t="s">
        <v>3120</v>
      </c>
      <c r="J334" s="29" t="s">
        <v>50</v>
      </c>
      <c r="K334" s="47">
        <v>7</v>
      </c>
      <c r="L334" s="14">
        <v>15275</v>
      </c>
      <c r="M334" s="14">
        <v>26888</v>
      </c>
      <c r="N334" s="14">
        <f t="shared" si="24"/>
        <v>42163</v>
      </c>
      <c r="O334" s="14">
        <v>0</v>
      </c>
      <c r="P334" s="14">
        <v>0</v>
      </c>
      <c r="Q334" s="14">
        <f t="shared" si="25"/>
        <v>0</v>
      </c>
      <c r="R334" s="84" t="s">
        <v>52</v>
      </c>
      <c r="S334" s="210" t="s">
        <v>950</v>
      </c>
    </row>
    <row r="335" spans="1:19" s="184" customFormat="1" ht="12.75" customHeight="1">
      <c r="A335" s="84">
        <v>137</v>
      </c>
      <c r="B335" s="28" t="s">
        <v>2455</v>
      </c>
      <c r="C335" s="185" t="s">
        <v>2755</v>
      </c>
      <c r="D335" s="29" t="s">
        <v>3121</v>
      </c>
      <c r="E335" s="29"/>
      <c r="F335" s="29" t="s">
        <v>787</v>
      </c>
      <c r="G335" s="29" t="s">
        <v>788</v>
      </c>
      <c r="H335" s="186" t="s">
        <v>3122</v>
      </c>
      <c r="I335" s="29" t="s">
        <v>3123</v>
      </c>
      <c r="J335" s="29" t="s">
        <v>50</v>
      </c>
      <c r="K335" s="47">
        <v>4</v>
      </c>
      <c r="L335" s="14">
        <v>17568</v>
      </c>
      <c r="M335" s="14">
        <v>32885</v>
      </c>
      <c r="N335" s="14">
        <f t="shared" si="24"/>
        <v>50453</v>
      </c>
      <c r="O335" s="14">
        <v>0</v>
      </c>
      <c r="P335" s="14">
        <v>0</v>
      </c>
      <c r="Q335" s="14">
        <f t="shared" si="25"/>
        <v>0</v>
      </c>
      <c r="R335" s="84" t="s">
        <v>52</v>
      </c>
      <c r="S335" s="210" t="s">
        <v>950</v>
      </c>
    </row>
    <row r="336" spans="1:19" s="184" customFormat="1" ht="12.75" customHeight="1">
      <c r="A336" s="84">
        <v>138</v>
      </c>
      <c r="B336" s="28" t="s">
        <v>2455</v>
      </c>
      <c r="C336" s="185" t="s">
        <v>2755</v>
      </c>
      <c r="D336" s="29" t="s">
        <v>3021</v>
      </c>
      <c r="E336" s="29" t="s">
        <v>18</v>
      </c>
      <c r="F336" s="29" t="s">
        <v>787</v>
      </c>
      <c r="G336" s="29" t="s">
        <v>788</v>
      </c>
      <c r="H336" s="186" t="s">
        <v>3124</v>
      </c>
      <c r="I336" s="29" t="s">
        <v>3125</v>
      </c>
      <c r="J336" s="29" t="s">
        <v>50</v>
      </c>
      <c r="K336" s="47">
        <v>5</v>
      </c>
      <c r="L336" s="14">
        <v>3088</v>
      </c>
      <c r="M336" s="14">
        <v>5465</v>
      </c>
      <c r="N336" s="14">
        <f t="shared" si="24"/>
        <v>8553</v>
      </c>
      <c r="O336" s="14">
        <v>0</v>
      </c>
      <c r="P336" s="14">
        <v>0</v>
      </c>
      <c r="Q336" s="14">
        <f t="shared" si="25"/>
        <v>0</v>
      </c>
      <c r="R336" s="84" t="s">
        <v>52</v>
      </c>
      <c r="S336" s="210" t="s">
        <v>950</v>
      </c>
    </row>
    <row r="337" spans="1:19" s="184" customFormat="1" ht="12.75" customHeight="1">
      <c r="A337" s="84">
        <v>139</v>
      </c>
      <c r="B337" s="28" t="s">
        <v>2455</v>
      </c>
      <c r="C337" s="185" t="s">
        <v>2755</v>
      </c>
      <c r="D337" s="29" t="s">
        <v>3126</v>
      </c>
      <c r="E337" s="29"/>
      <c r="F337" s="29" t="s">
        <v>787</v>
      </c>
      <c r="G337" s="29" t="s">
        <v>788</v>
      </c>
      <c r="H337" s="186" t="s">
        <v>3127</v>
      </c>
      <c r="I337" s="29" t="s">
        <v>3128</v>
      </c>
      <c r="J337" s="29" t="s">
        <v>50</v>
      </c>
      <c r="K337" s="47">
        <v>4</v>
      </c>
      <c r="L337" s="14">
        <v>955</v>
      </c>
      <c r="M337" s="14">
        <v>2173</v>
      </c>
      <c r="N337" s="14">
        <f t="shared" si="24"/>
        <v>3128</v>
      </c>
      <c r="O337" s="14">
        <v>0</v>
      </c>
      <c r="P337" s="14">
        <v>0</v>
      </c>
      <c r="Q337" s="14">
        <f t="shared" si="25"/>
        <v>0</v>
      </c>
      <c r="R337" s="84" t="s">
        <v>52</v>
      </c>
      <c r="S337" s="210" t="s">
        <v>950</v>
      </c>
    </row>
    <row r="338" spans="1:19" s="184" customFormat="1" ht="12.75" customHeight="1">
      <c r="A338" s="84">
        <v>140</v>
      </c>
      <c r="B338" s="28" t="s">
        <v>2455</v>
      </c>
      <c r="C338" s="185" t="s">
        <v>2755</v>
      </c>
      <c r="D338" s="29" t="s">
        <v>3129</v>
      </c>
      <c r="E338" s="29" t="s">
        <v>19</v>
      </c>
      <c r="F338" s="29" t="s">
        <v>787</v>
      </c>
      <c r="G338" s="29" t="s">
        <v>788</v>
      </c>
      <c r="H338" s="186" t="s">
        <v>3130</v>
      </c>
      <c r="I338" s="29" t="s">
        <v>3131</v>
      </c>
      <c r="J338" s="29" t="s">
        <v>50</v>
      </c>
      <c r="K338" s="47">
        <v>12</v>
      </c>
      <c r="L338" s="14">
        <v>21133</v>
      </c>
      <c r="M338" s="14">
        <v>35315</v>
      </c>
      <c r="N338" s="14">
        <f t="shared" si="24"/>
        <v>56448</v>
      </c>
      <c r="O338" s="14">
        <v>0</v>
      </c>
      <c r="P338" s="14">
        <v>0</v>
      </c>
      <c r="Q338" s="14">
        <f t="shared" si="25"/>
        <v>0</v>
      </c>
      <c r="R338" s="84" t="s">
        <v>52</v>
      </c>
      <c r="S338" s="210" t="s">
        <v>950</v>
      </c>
    </row>
    <row r="339" spans="1:19" s="184" customFormat="1" ht="12.75" customHeight="1">
      <c r="A339" s="84">
        <v>141</v>
      </c>
      <c r="B339" s="28" t="s">
        <v>2455</v>
      </c>
      <c r="C339" s="185" t="s">
        <v>2755</v>
      </c>
      <c r="D339" s="29" t="s">
        <v>3129</v>
      </c>
      <c r="E339" s="29" t="s">
        <v>17</v>
      </c>
      <c r="F339" s="29" t="s">
        <v>787</v>
      </c>
      <c r="G339" s="29" t="s">
        <v>788</v>
      </c>
      <c r="H339" s="186" t="s">
        <v>3132</v>
      </c>
      <c r="I339" s="29" t="s">
        <v>3133</v>
      </c>
      <c r="J339" s="29" t="s">
        <v>50</v>
      </c>
      <c r="K339" s="47">
        <v>8</v>
      </c>
      <c r="L339" s="14">
        <v>11520</v>
      </c>
      <c r="M339" s="14">
        <v>19038</v>
      </c>
      <c r="N339" s="14">
        <f t="shared" si="24"/>
        <v>30558</v>
      </c>
      <c r="O339" s="14">
        <v>0</v>
      </c>
      <c r="P339" s="14">
        <v>0</v>
      </c>
      <c r="Q339" s="14">
        <f t="shared" si="25"/>
        <v>0</v>
      </c>
      <c r="R339" s="84" t="s">
        <v>52</v>
      </c>
      <c r="S339" s="210" t="s">
        <v>950</v>
      </c>
    </row>
    <row r="340" spans="1:19" s="184" customFormat="1" ht="12.75" customHeight="1">
      <c r="A340" s="84">
        <v>142</v>
      </c>
      <c r="B340" s="28" t="s">
        <v>2455</v>
      </c>
      <c r="C340" s="185" t="s">
        <v>2755</v>
      </c>
      <c r="D340" s="29" t="s">
        <v>3134</v>
      </c>
      <c r="E340" s="29"/>
      <c r="F340" s="29" t="s">
        <v>787</v>
      </c>
      <c r="G340" s="29" t="s">
        <v>788</v>
      </c>
      <c r="H340" s="186" t="s">
        <v>3135</v>
      </c>
      <c r="I340" s="29" t="s">
        <v>3136</v>
      </c>
      <c r="J340" s="29" t="s">
        <v>50</v>
      </c>
      <c r="K340" s="47">
        <v>3</v>
      </c>
      <c r="L340" s="14">
        <v>6088</v>
      </c>
      <c r="M340" s="14">
        <v>15418</v>
      </c>
      <c r="N340" s="14">
        <f t="shared" si="24"/>
        <v>21506</v>
      </c>
      <c r="O340" s="14">
        <v>0</v>
      </c>
      <c r="P340" s="14">
        <v>0</v>
      </c>
      <c r="Q340" s="14">
        <f t="shared" si="25"/>
        <v>0</v>
      </c>
      <c r="R340" s="84" t="s">
        <v>52</v>
      </c>
      <c r="S340" s="210" t="s">
        <v>950</v>
      </c>
    </row>
    <row r="341" spans="1:19" s="184" customFormat="1" ht="12.75" customHeight="1">
      <c r="A341" s="84">
        <v>143</v>
      </c>
      <c r="B341" s="28" t="s">
        <v>2455</v>
      </c>
      <c r="C341" s="185" t="s">
        <v>2755</v>
      </c>
      <c r="D341" s="29" t="s">
        <v>3137</v>
      </c>
      <c r="E341" s="29"/>
      <c r="F341" s="29" t="s">
        <v>787</v>
      </c>
      <c r="G341" s="29" t="s">
        <v>788</v>
      </c>
      <c r="H341" s="186" t="s">
        <v>3138</v>
      </c>
      <c r="I341" s="29" t="s">
        <v>3139</v>
      </c>
      <c r="J341" s="29" t="s">
        <v>50</v>
      </c>
      <c r="K341" s="47">
        <v>15</v>
      </c>
      <c r="L341" s="14">
        <v>7810</v>
      </c>
      <c r="M341" s="14">
        <v>14550</v>
      </c>
      <c r="N341" s="14">
        <f t="shared" si="24"/>
        <v>22360</v>
      </c>
      <c r="O341" s="14">
        <v>0</v>
      </c>
      <c r="P341" s="14">
        <v>0</v>
      </c>
      <c r="Q341" s="14">
        <f t="shared" si="25"/>
        <v>0</v>
      </c>
      <c r="R341" s="84" t="s">
        <v>52</v>
      </c>
      <c r="S341" s="210" t="s">
        <v>950</v>
      </c>
    </row>
    <row r="342" spans="1:19" s="184" customFormat="1" ht="12.75" customHeight="1">
      <c r="A342" s="84">
        <v>144</v>
      </c>
      <c r="B342" s="28" t="s">
        <v>2455</v>
      </c>
      <c r="C342" s="185" t="s">
        <v>2755</v>
      </c>
      <c r="D342" s="29" t="s">
        <v>3140</v>
      </c>
      <c r="E342" s="29"/>
      <c r="F342" s="29" t="s">
        <v>787</v>
      </c>
      <c r="G342" s="29" t="s">
        <v>788</v>
      </c>
      <c r="H342" s="186" t="s">
        <v>3141</v>
      </c>
      <c r="I342" s="29" t="s">
        <v>3142</v>
      </c>
      <c r="J342" s="29" t="s">
        <v>50</v>
      </c>
      <c r="K342" s="47">
        <v>4</v>
      </c>
      <c r="L342" s="14">
        <v>5985</v>
      </c>
      <c r="M342" s="14">
        <v>9045</v>
      </c>
      <c r="N342" s="14">
        <f t="shared" si="24"/>
        <v>15030</v>
      </c>
      <c r="O342" s="14">
        <v>0</v>
      </c>
      <c r="P342" s="14">
        <v>0</v>
      </c>
      <c r="Q342" s="14">
        <f t="shared" si="25"/>
        <v>0</v>
      </c>
      <c r="R342" s="84" t="s">
        <v>52</v>
      </c>
      <c r="S342" s="210" t="s">
        <v>950</v>
      </c>
    </row>
    <row r="343" spans="1:19" s="184" customFormat="1" ht="12.75" customHeight="1">
      <c r="A343" s="84">
        <v>145</v>
      </c>
      <c r="B343" s="28" t="s">
        <v>2455</v>
      </c>
      <c r="C343" s="185" t="s">
        <v>2755</v>
      </c>
      <c r="D343" s="29" t="s">
        <v>3143</v>
      </c>
      <c r="E343" s="29" t="s">
        <v>19</v>
      </c>
      <c r="F343" s="29" t="s">
        <v>787</v>
      </c>
      <c r="G343" s="29" t="s">
        <v>788</v>
      </c>
      <c r="H343" s="214" t="s">
        <v>3672</v>
      </c>
      <c r="I343" s="29" t="s">
        <v>3144</v>
      </c>
      <c r="J343" s="29" t="s">
        <v>49</v>
      </c>
      <c r="K343" s="47">
        <v>1.5</v>
      </c>
      <c r="L343" s="14">
        <v>3153</v>
      </c>
      <c r="M343" s="14">
        <v>5776</v>
      </c>
      <c r="N343" s="14">
        <f t="shared" si="24"/>
        <v>8929</v>
      </c>
      <c r="O343" s="14">
        <v>0</v>
      </c>
      <c r="P343" s="14">
        <v>0</v>
      </c>
      <c r="Q343" s="14">
        <f t="shared" si="25"/>
        <v>0</v>
      </c>
      <c r="R343" s="84" t="s">
        <v>52</v>
      </c>
      <c r="S343" s="210" t="s">
        <v>950</v>
      </c>
    </row>
    <row r="344" spans="1:19" s="184" customFormat="1" ht="12.75" customHeight="1">
      <c r="A344" s="84">
        <v>146</v>
      </c>
      <c r="B344" s="28" t="s">
        <v>2455</v>
      </c>
      <c r="C344" s="185" t="s">
        <v>2755</v>
      </c>
      <c r="D344" s="29" t="s">
        <v>3143</v>
      </c>
      <c r="E344" s="29" t="s">
        <v>17</v>
      </c>
      <c r="F344" s="29" t="s">
        <v>787</v>
      </c>
      <c r="G344" s="29" t="s">
        <v>788</v>
      </c>
      <c r="H344" s="214" t="s">
        <v>3673</v>
      </c>
      <c r="I344" s="29" t="s">
        <v>3145</v>
      </c>
      <c r="J344" s="29" t="s">
        <v>49</v>
      </c>
      <c r="K344" s="47">
        <v>1.5</v>
      </c>
      <c r="L344" s="14">
        <v>731</v>
      </c>
      <c r="M344" s="14">
        <v>1933</v>
      </c>
      <c r="N344" s="14">
        <f t="shared" si="24"/>
        <v>2664</v>
      </c>
      <c r="O344" s="14">
        <v>0</v>
      </c>
      <c r="P344" s="14">
        <v>0</v>
      </c>
      <c r="Q344" s="14">
        <f t="shared" si="25"/>
        <v>0</v>
      </c>
      <c r="R344" s="84" t="s">
        <v>52</v>
      </c>
      <c r="S344" s="210" t="s">
        <v>950</v>
      </c>
    </row>
    <row r="345" spans="1:19" s="184" customFormat="1" ht="12.75" customHeight="1">
      <c r="A345" s="84">
        <v>147</v>
      </c>
      <c r="B345" s="28" t="s">
        <v>2455</v>
      </c>
      <c r="C345" s="185" t="s">
        <v>2755</v>
      </c>
      <c r="D345" s="29" t="s">
        <v>2842</v>
      </c>
      <c r="E345" s="29" t="s">
        <v>17</v>
      </c>
      <c r="F345" s="29" t="s">
        <v>787</v>
      </c>
      <c r="G345" s="29" t="s">
        <v>788</v>
      </c>
      <c r="H345" s="186" t="s">
        <v>3146</v>
      </c>
      <c r="I345" s="29" t="s">
        <v>3147</v>
      </c>
      <c r="J345" s="29" t="s">
        <v>50</v>
      </c>
      <c r="K345" s="47">
        <v>1</v>
      </c>
      <c r="L345" s="14">
        <v>805</v>
      </c>
      <c r="M345" s="14">
        <v>1758</v>
      </c>
      <c r="N345" s="14">
        <f t="shared" si="24"/>
        <v>2563</v>
      </c>
      <c r="O345" s="14">
        <v>0</v>
      </c>
      <c r="P345" s="14">
        <v>0</v>
      </c>
      <c r="Q345" s="14">
        <f t="shared" si="25"/>
        <v>0</v>
      </c>
      <c r="R345" s="84" t="s">
        <v>52</v>
      </c>
      <c r="S345" s="210" t="s">
        <v>950</v>
      </c>
    </row>
    <row r="346" spans="1:19" s="184" customFormat="1" ht="12.75" customHeight="1">
      <c r="A346" s="84">
        <v>148</v>
      </c>
      <c r="B346" s="28" t="s">
        <v>2455</v>
      </c>
      <c r="C346" s="185" t="s">
        <v>2755</v>
      </c>
      <c r="D346" s="29" t="s">
        <v>586</v>
      </c>
      <c r="E346" s="29"/>
      <c r="F346" s="29" t="s">
        <v>787</v>
      </c>
      <c r="G346" s="29" t="s">
        <v>788</v>
      </c>
      <c r="H346" s="186" t="s">
        <v>3148</v>
      </c>
      <c r="I346" s="29" t="s">
        <v>3149</v>
      </c>
      <c r="J346" s="29" t="s">
        <v>50</v>
      </c>
      <c r="K346" s="47">
        <v>3</v>
      </c>
      <c r="L346" s="14">
        <v>3680</v>
      </c>
      <c r="M346" s="14">
        <v>5023</v>
      </c>
      <c r="N346" s="14">
        <f t="shared" si="24"/>
        <v>8703</v>
      </c>
      <c r="O346" s="14">
        <v>0</v>
      </c>
      <c r="P346" s="14">
        <v>0</v>
      </c>
      <c r="Q346" s="14">
        <f t="shared" si="25"/>
        <v>0</v>
      </c>
      <c r="R346" s="84" t="s">
        <v>52</v>
      </c>
      <c r="S346" s="210" t="s">
        <v>950</v>
      </c>
    </row>
    <row r="347" spans="1:19" s="184" customFormat="1" ht="12.75" customHeight="1">
      <c r="A347" s="84">
        <v>149</v>
      </c>
      <c r="B347" s="28" t="s">
        <v>2455</v>
      </c>
      <c r="C347" s="185" t="s">
        <v>2755</v>
      </c>
      <c r="D347" s="29" t="s">
        <v>2850</v>
      </c>
      <c r="E347" s="29"/>
      <c r="F347" s="29" t="s">
        <v>787</v>
      </c>
      <c r="G347" s="29" t="s">
        <v>788</v>
      </c>
      <c r="H347" s="186" t="s">
        <v>3150</v>
      </c>
      <c r="I347" s="29" t="s">
        <v>3151</v>
      </c>
      <c r="J347" s="29" t="s">
        <v>50</v>
      </c>
      <c r="K347" s="47">
        <v>24</v>
      </c>
      <c r="L347" s="14">
        <v>32338</v>
      </c>
      <c r="M347" s="14">
        <v>51485</v>
      </c>
      <c r="N347" s="14">
        <f t="shared" si="24"/>
        <v>83823</v>
      </c>
      <c r="O347" s="14">
        <v>0</v>
      </c>
      <c r="P347" s="14">
        <v>0</v>
      </c>
      <c r="Q347" s="14">
        <f t="shared" si="25"/>
        <v>0</v>
      </c>
      <c r="R347" s="84" t="s">
        <v>52</v>
      </c>
      <c r="S347" s="210" t="s">
        <v>950</v>
      </c>
    </row>
    <row r="348" spans="1:19" s="184" customFormat="1" ht="12.75" customHeight="1">
      <c r="A348" s="84">
        <v>150</v>
      </c>
      <c r="B348" s="28" t="s">
        <v>2455</v>
      </c>
      <c r="C348" s="185" t="s">
        <v>2755</v>
      </c>
      <c r="D348" s="29" t="s">
        <v>3674</v>
      </c>
      <c r="E348" s="29"/>
      <c r="F348" s="29" t="s">
        <v>787</v>
      </c>
      <c r="G348" s="29" t="s">
        <v>788</v>
      </c>
      <c r="H348" s="29" t="s">
        <v>3152</v>
      </c>
      <c r="I348" s="29" t="s">
        <v>3153</v>
      </c>
      <c r="J348" s="29" t="s">
        <v>55</v>
      </c>
      <c r="K348" s="47">
        <v>14</v>
      </c>
      <c r="L348" s="14">
        <v>7500</v>
      </c>
      <c r="M348" s="14">
        <v>0</v>
      </c>
      <c r="N348" s="14">
        <f t="shared" si="24"/>
        <v>7500</v>
      </c>
      <c r="O348" s="14">
        <v>0</v>
      </c>
      <c r="P348" s="14">
        <v>0</v>
      </c>
      <c r="Q348" s="14">
        <f t="shared" si="25"/>
        <v>0</v>
      </c>
      <c r="R348" s="84" t="s">
        <v>52</v>
      </c>
      <c r="S348" s="210" t="s">
        <v>950</v>
      </c>
    </row>
    <row r="349" spans="1:19" s="184" customFormat="1" ht="12.75" customHeight="1">
      <c r="A349" s="282"/>
      <c r="B349" s="283"/>
      <c r="C349" s="283"/>
      <c r="D349" s="283"/>
      <c r="E349" s="283"/>
      <c r="F349" s="283"/>
      <c r="G349" s="283"/>
      <c r="H349" s="283"/>
      <c r="I349" s="283"/>
      <c r="J349" s="283"/>
      <c r="K349" s="284"/>
      <c r="L349" s="195">
        <f>SUM(L199:L348)</f>
        <v>1412427</v>
      </c>
      <c r="M349" s="195">
        <f>SUM(M199:M348)</f>
        <v>2256512</v>
      </c>
      <c r="N349" s="195">
        <f>SUM(N199:N348)</f>
        <v>3668939</v>
      </c>
      <c r="O349" s="195">
        <f t="shared" ref="O349:Q349" si="26">SUM(O199:O348)</f>
        <v>0</v>
      </c>
      <c r="P349" s="195">
        <f t="shared" si="26"/>
        <v>0</v>
      </c>
      <c r="Q349" s="195">
        <f t="shared" si="26"/>
        <v>0</v>
      </c>
    </row>
    <row r="350" spans="1:19" ht="36" customHeight="1">
      <c r="A350" s="274"/>
      <c r="B350" s="274"/>
      <c r="C350" s="274"/>
      <c r="D350" s="274"/>
      <c r="E350" s="274"/>
      <c r="F350" s="274"/>
      <c r="G350" s="274"/>
      <c r="H350" s="274"/>
      <c r="I350" s="274"/>
      <c r="J350" s="274"/>
      <c r="K350" s="274"/>
      <c r="L350" s="274"/>
      <c r="M350" s="274"/>
      <c r="N350" s="274"/>
      <c r="O350" s="274"/>
      <c r="P350" s="274"/>
      <c r="Q350" s="274"/>
    </row>
    <row r="351" spans="1:19" ht="36" customHeight="1">
      <c r="A351" s="248"/>
      <c r="B351" s="248"/>
      <c r="C351" s="248"/>
      <c r="D351" s="248"/>
      <c r="E351" s="248"/>
      <c r="F351" s="248"/>
      <c r="G351" s="248"/>
      <c r="H351" s="248"/>
      <c r="I351" s="248"/>
      <c r="J351" s="248"/>
      <c r="K351" s="248"/>
      <c r="L351" s="248"/>
      <c r="M351" s="248"/>
      <c r="N351" s="248"/>
      <c r="O351" s="248"/>
      <c r="P351" s="248"/>
      <c r="Q351" s="248"/>
    </row>
    <row r="352" spans="1:19" s="68" customFormat="1" ht="12.75" customHeight="1">
      <c r="B352" s="69" t="s">
        <v>2419</v>
      </c>
      <c r="C352" s="70"/>
      <c r="D352" s="70"/>
      <c r="E352" s="70"/>
      <c r="F352" s="70"/>
      <c r="H352" s="71">
        <f>N1</f>
        <v>4334565</v>
      </c>
      <c r="I352" s="71" t="s">
        <v>21</v>
      </c>
      <c r="J352" s="72"/>
      <c r="K352" s="72"/>
      <c r="L352" s="73"/>
      <c r="M352" s="74"/>
      <c r="N352" s="74"/>
      <c r="O352" s="74"/>
      <c r="P352" s="74"/>
      <c r="Q352" s="74"/>
      <c r="R352" s="74"/>
    </row>
    <row r="353" spans="1:19" s="68" customFormat="1" ht="12.75" customHeight="1">
      <c r="B353" s="75"/>
      <c r="C353" s="70"/>
      <c r="D353" s="70"/>
      <c r="E353" s="70"/>
      <c r="F353" s="70"/>
      <c r="H353" s="71"/>
      <c r="I353" s="71"/>
      <c r="J353" s="72"/>
      <c r="K353" s="72"/>
      <c r="L353" s="73"/>
      <c r="M353" s="74"/>
      <c r="N353" s="74"/>
      <c r="O353" s="74"/>
      <c r="P353" s="74"/>
      <c r="Q353" s="74"/>
      <c r="R353" s="74"/>
    </row>
    <row r="354" spans="1:19" s="68" customFormat="1" ht="12.75" customHeight="1">
      <c r="B354" s="69" t="s">
        <v>2417</v>
      </c>
      <c r="C354" s="70"/>
      <c r="D354" s="70"/>
      <c r="E354" s="70"/>
      <c r="F354" s="70"/>
      <c r="H354" s="71">
        <f>Q1</f>
        <v>665626</v>
      </c>
      <c r="I354" s="71" t="s">
        <v>21</v>
      </c>
      <c r="J354" s="72"/>
      <c r="K354" s="72"/>
      <c r="L354" s="73"/>
      <c r="M354" s="74"/>
      <c r="N354" s="74"/>
      <c r="O354" s="74"/>
      <c r="P354" s="74"/>
      <c r="Q354" s="74"/>
      <c r="R354" s="74"/>
    </row>
    <row r="355" spans="1:19" s="68" customFormat="1" ht="12.75" customHeight="1">
      <c r="B355" s="70"/>
      <c r="C355" s="70"/>
      <c r="D355" s="70"/>
      <c r="E355" s="70"/>
      <c r="F355" s="70"/>
      <c r="H355" s="70"/>
      <c r="I355" s="70"/>
      <c r="J355" s="72"/>
      <c r="K355" s="72"/>
      <c r="L355" s="73"/>
      <c r="M355" s="74"/>
      <c r="N355" s="74"/>
      <c r="O355" s="74"/>
      <c r="P355" s="74"/>
      <c r="Q355" s="74"/>
      <c r="R355" s="74"/>
    </row>
    <row r="356" spans="1:19" s="68" customFormat="1" ht="12.75" customHeight="1">
      <c r="B356" s="60" t="s">
        <v>32</v>
      </c>
      <c r="C356" s="69"/>
      <c r="D356" s="70"/>
      <c r="E356" s="76"/>
      <c r="F356" s="70"/>
      <c r="H356" s="71">
        <f>H352+H354</f>
        <v>5000191</v>
      </c>
      <c r="I356" s="71" t="s">
        <v>21</v>
      </c>
      <c r="J356" s="72"/>
      <c r="K356" s="72"/>
      <c r="L356" s="73"/>
      <c r="M356" s="74"/>
      <c r="N356" s="74"/>
      <c r="O356" s="74"/>
      <c r="P356" s="74"/>
      <c r="Q356" s="74"/>
      <c r="R356" s="74"/>
    </row>
    <row r="357" spans="1:19" s="36" customFormat="1" ht="13.2" customHeight="1">
      <c r="A357" s="16"/>
      <c r="B357" s="17"/>
      <c r="C357" s="17"/>
      <c r="D357" s="17"/>
      <c r="E357" s="17"/>
      <c r="F357" s="17"/>
      <c r="G357" s="17"/>
      <c r="H357" s="17"/>
      <c r="I357" s="17"/>
      <c r="J357" s="18"/>
      <c r="K357" s="42"/>
      <c r="L357" s="37"/>
      <c r="M357" s="37"/>
      <c r="N357" s="37"/>
      <c r="O357" s="37"/>
      <c r="P357" s="37"/>
      <c r="Q357" s="37"/>
      <c r="R357" s="16"/>
      <c r="S357" s="16"/>
    </row>
  </sheetData>
  <sheetProtection sheet="1" objects="1" scenarios="1" autoFilter="0"/>
  <mergeCells count="30">
    <mergeCell ref="A137:K137"/>
    <mergeCell ref="L137:Q137"/>
    <mergeCell ref="B138:K138"/>
    <mergeCell ref="L138:N138"/>
    <mergeCell ref="O138:Q138"/>
    <mergeCell ref="J1:K1"/>
    <mergeCell ref="A2:K2"/>
    <mergeCell ref="A136:K136"/>
    <mergeCell ref="R48:R49"/>
    <mergeCell ref="B3:K3"/>
    <mergeCell ref="L3:N3"/>
    <mergeCell ref="O3:Q3"/>
    <mergeCell ref="R3:R4"/>
    <mergeCell ref="A46:K46"/>
    <mergeCell ref="A47:K47"/>
    <mergeCell ref="L47:Q47"/>
    <mergeCell ref="B48:K48"/>
    <mergeCell ref="L48:N48"/>
    <mergeCell ref="O48:Q48"/>
    <mergeCell ref="A350:K350"/>
    <mergeCell ref="L350:Q350"/>
    <mergeCell ref="A196:K196"/>
    <mergeCell ref="L196:Q196"/>
    <mergeCell ref="R138:R139"/>
    <mergeCell ref="A195:K195"/>
    <mergeCell ref="B197:K197"/>
    <mergeCell ref="L197:N197"/>
    <mergeCell ref="R197:R198"/>
    <mergeCell ref="A349:K349"/>
    <mergeCell ref="O197:Q197"/>
  </mergeCells>
  <conditionalFormatting sqref="H259">
    <cfRule type="expression" dxfId="1" priority="1" stopIfTrue="1">
      <formula>AND(COUNTIF($B$250:$B$250,H259)+COUNTIF($B$262:$B$263,H259)&gt;1,NOT(ISBLANK(H259)))</formula>
    </cfRule>
    <cfRule type="expression" dxfId="0" priority="2" stopIfTrue="1">
      <formula>AND(COUNTIF($B$250:$B$250,H259)+COUNTIF($B$262:$B$263,H259)&gt;1,NOT(ISBLANK(H259)))</formula>
    </cfRule>
  </conditionalFormatting>
  <pageMargins left="0.35433070866141736" right="0.35433070866141736" top="0.98425196850393704" bottom="0.98425196850393704" header="0.51181102362204722" footer="0.51181102362204722"/>
  <pageSetup paperSize="9" scale="46" fitToHeight="0" orientation="landscape" horizontalDpi="4294967293" r:id="rId1"/>
  <headerFooter alignWithMargins="0">
    <oddHeader>&amp;LSzczegółowy Opis Przedmiotu Zamówienia - Taryfa Cxx - oświetlenie uliczne&amp;RZałącznik nr 1.1 do SWZ Część 1 Zamówienia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996"/>
  <sheetViews>
    <sheetView topLeftCell="D1" zoomScaleNormal="100" workbookViewId="0">
      <pane ySplit="1" topLeftCell="A971" activePane="bottomLeft" state="frozen"/>
      <selection activeCell="F1" sqref="F1"/>
      <selection pane="bottomLeft" activeCell="A2" sqref="A2"/>
    </sheetView>
  </sheetViews>
  <sheetFormatPr defaultColWidth="9.109375" defaultRowHeight="12.75" customHeight="1"/>
  <cols>
    <col min="1" max="1" width="7.33203125" style="16" customWidth="1"/>
    <col min="2" max="2" width="43.5546875" style="17" customWidth="1"/>
    <col min="3" max="3" width="44" style="17" customWidth="1"/>
    <col min="4" max="4" width="32.88671875" style="17" bestFit="1" customWidth="1"/>
    <col min="5" max="5" width="9.6640625" style="17" bestFit="1" customWidth="1"/>
    <col min="6" max="6" width="9.109375" style="17"/>
    <col min="7" max="7" width="35.33203125" style="17" bestFit="1" customWidth="1"/>
    <col min="8" max="8" width="34.44140625" style="17" bestFit="1" customWidth="1"/>
    <col min="9" max="9" width="10.5546875" style="17" customWidth="1"/>
    <col min="10" max="10" width="15.33203125" style="18" bestFit="1" customWidth="1"/>
    <col min="11" max="11" width="9.109375" style="19" customWidth="1"/>
    <col min="12" max="17" width="12.33203125" style="16" customWidth="1"/>
    <col min="18" max="18" width="33" style="16" bestFit="1" customWidth="1"/>
    <col min="19" max="19" width="4.6640625" style="16" customWidth="1"/>
    <col min="20" max="16384" width="9.109375" style="16"/>
  </cols>
  <sheetData>
    <row r="1" spans="1:19" ht="12.6" hidden="1" customHeight="1">
      <c r="J1" s="16"/>
      <c r="K1" s="173"/>
      <c r="L1" s="20">
        <f t="shared" ref="L1:Q1" si="0">SUM(L3:L988)/2</f>
        <v>19855946</v>
      </c>
      <c r="M1" s="20">
        <f t="shared" si="0"/>
        <v>3546295</v>
      </c>
      <c r="N1" s="20">
        <f t="shared" si="0"/>
        <v>23402241</v>
      </c>
      <c r="O1" s="20">
        <f t="shared" si="0"/>
        <v>17974889</v>
      </c>
      <c r="P1" s="20">
        <f t="shared" si="0"/>
        <v>2035140</v>
      </c>
      <c r="Q1" s="20">
        <f t="shared" si="0"/>
        <v>20010029</v>
      </c>
      <c r="S1" s="53"/>
    </row>
    <row r="2" spans="1:19" ht="12.6" customHeight="1">
      <c r="J2" s="173"/>
      <c r="K2" s="173"/>
      <c r="L2" s="20"/>
      <c r="M2" s="20"/>
      <c r="N2" s="20"/>
      <c r="O2" s="20"/>
      <c r="P2" s="20"/>
      <c r="Q2" s="20"/>
      <c r="S2" s="53"/>
    </row>
    <row r="3" spans="1:19" ht="32.1" customHeight="1">
      <c r="A3" s="104" t="s">
        <v>19</v>
      </c>
      <c r="B3" s="287" t="s">
        <v>105</v>
      </c>
      <c r="C3" s="288"/>
      <c r="D3" s="288"/>
      <c r="E3" s="288"/>
      <c r="F3" s="288"/>
      <c r="G3" s="288"/>
      <c r="H3" s="288"/>
      <c r="I3" s="288"/>
      <c r="J3" s="288"/>
      <c r="K3" s="289"/>
      <c r="L3" s="281" t="s">
        <v>4198</v>
      </c>
      <c r="M3" s="281"/>
      <c r="N3" s="281"/>
      <c r="O3" s="281" t="s">
        <v>4199</v>
      </c>
      <c r="P3" s="281"/>
      <c r="Q3" s="281"/>
      <c r="R3" s="275" t="s">
        <v>20</v>
      </c>
    </row>
    <row r="4" spans="1:19" ht="42" customHeight="1">
      <c r="A4" s="79" t="s">
        <v>7</v>
      </c>
      <c r="B4" s="80" t="s">
        <v>31</v>
      </c>
      <c r="C4" s="80" t="s">
        <v>4</v>
      </c>
      <c r="D4" s="81" t="s">
        <v>5</v>
      </c>
      <c r="E4" s="81" t="s">
        <v>6</v>
      </c>
      <c r="F4" s="81" t="s">
        <v>8</v>
      </c>
      <c r="G4" s="81" t="s">
        <v>9</v>
      </c>
      <c r="H4" s="81" t="s">
        <v>22</v>
      </c>
      <c r="I4" s="81" t="s">
        <v>10</v>
      </c>
      <c r="J4" s="81" t="s">
        <v>11</v>
      </c>
      <c r="K4" s="79" t="s">
        <v>12</v>
      </c>
      <c r="L4" s="262" t="s">
        <v>13</v>
      </c>
      <c r="M4" s="79" t="s">
        <v>14</v>
      </c>
      <c r="N4" s="79" t="s">
        <v>3</v>
      </c>
      <c r="O4" s="262" t="s">
        <v>13</v>
      </c>
      <c r="P4" s="79" t="s">
        <v>14</v>
      </c>
      <c r="Q4" s="79" t="s">
        <v>3</v>
      </c>
      <c r="R4" s="276"/>
    </row>
    <row r="5" spans="1:19" ht="12.75" customHeight="1">
      <c r="A5" s="266">
        <v>1</v>
      </c>
      <c r="B5" s="15" t="s">
        <v>105</v>
      </c>
      <c r="C5" s="15" t="s">
        <v>223</v>
      </c>
      <c r="D5" s="15" t="s">
        <v>224</v>
      </c>
      <c r="E5" s="15" t="s">
        <v>225</v>
      </c>
      <c r="F5" s="122" t="s">
        <v>108</v>
      </c>
      <c r="G5" s="15" t="s">
        <v>224</v>
      </c>
      <c r="H5" s="15" t="s">
        <v>259</v>
      </c>
      <c r="I5" s="147" t="s">
        <v>662</v>
      </c>
      <c r="J5" s="15" t="s">
        <v>48</v>
      </c>
      <c r="K5" s="82">
        <v>13</v>
      </c>
      <c r="L5" s="21">
        <v>636</v>
      </c>
      <c r="M5" s="21">
        <v>0</v>
      </c>
      <c r="N5" s="21">
        <f t="shared" ref="N5:N26" si="1">L5+M5</f>
        <v>636</v>
      </c>
      <c r="O5" s="21">
        <v>636</v>
      </c>
      <c r="P5" s="21">
        <v>0</v>
      </c>
      <c r="Q5" s="21">
        <f>O5+P5</f>
        <v>636</v>
      </c>
      <c r="R5" s="266" t="s">
        <v>52</v>
      </c>
      <c r="S5" s="22"/>
    </row>
    <row r="6" spans="1:19" ht="12.75" customHeight="1">
      <c r="A6" s="266">
        <v>2</v>
      </c>
      <c r="B6" s="15" t="s">
        <v>105</v>
      </c>
      <c r="C6" s="15" t="s">
        <v>226</v>
      </c>
      <c r="D6" s="15" t="s">
        <v>172</v>
      </c>
      <c r="E6" s="15" t="s">
        <v>225</v>
      </c>
      <c r="F6" s="122" t="s">
        <v>108</v>
      </c>
      <c r="G6" s="15" t="s">
        <v>172</v>
      </c>
      <c r="H6" s="15" t="s">
        <v>260</v>
      </c>
      <c r="I6" s="145" t="s">
        <v>663</v>
      </c>
      <c r="J6" s="15" t="s">
        <v>48</v>
      </c>
      <c r="K6" s="82">
        <v>10</v>
      </c>
      <c r="L6" s="21">
        <v>580</v>
      </c>
      <c r="M6" s="21">
        <v>0</v>
      </c>
      <c r="N6" s="21">
        <f t="shared" si="1"/>
        <v>580</v>
      </c>
      <c r="O6" s="21">
        <v>580</v>
      </c>
      <c r="P6" s="21">
        <v>0</v>
      </c>
      <c r="Q6" s="21">
        <f t="shared" ref="Q6:Q26" si="2">O6+P6</f>
        <v>580</v>
      </c>
      <c r="R6" s="266" t="s">
        <v>52</v>
      </c>
      <c r="S6" s="22"/>
    </row>
    <row r="7" spans="1:19" ht="12.75" customHeight="1">
      <c r="A7" s="266">
        <v>3</v>
      </c>
      <c r="B7" s="15" t="s">
        <v>105</v>
      </c>
      <c r="C7" s="15" t="s">
        <v>227</v>
      </c>
      <c r="D7" s="15" t="s">
        <v>1271</v>
      </c>
      <c r="E7" s="15"/>
      <c r="F7" s="122" t="s">
        <v>108</v>
      </c>
      <c r="G7" s="15" t="s">
        <v>109</v>
      </c>
      <c r="H7" s="15" t="s">
        <v>261</v>
      </c>
      <c r="I7" s="145" t="s">
        <v>659</v>
      </c>
      <c r="J7" s="15" t="s">
        <v>48</v>
      </c>
      <c r="K7" s="82">
        <v>5</v>
      </c>
      <c r="L7" s="21">
        <v>5204</v>
      </c>
      <c r="M7" s="21">
        <v>0</v>
      </c>
      <c r="N7" s="21">
        <f t="shared" si="1"/>
        <v>5204</v>
      </c>
      <c r="O7" s="21">
        <v>5204</v>
      </c>
      <c r="P7" s="21">
        <v>0</v>
      </c>
      <c r="Q7" s="21">
        <f t="shared" si="2"/>
        <v>5204</v>
      </c>
      <c r="R7" s="266" t="s">
        <v>52</v>
      </c>
      <c r="S7" s="22"/>
    </row>
    <row r="8" spans="1:19" ht="12.75" customHeight="1">
      <c r="A8" s="266">
        <v>4</v>
      </c>
      <c r="B8" s="15" t="s">
        <v>105</v>
      </c>
      <c r="C8" s="15" t="s">
        <v>228</v>
      </c>
      <c r="D8" s="15" t="s">
        <v>229</v>
      </c>
      <c r="E8" s="15">
        <v>2</v>
      </c>
      <c r="F8" s="122" t="s">
        <v>108</v>
      </c>
      <c r="G8" s="15" t="s">
        <v>109</v>
      </c>
      <c r="H8" s="15" t="s">
        <v>262</v>
      </c>
      <c r="I8" s="145" t="s">
        <v>660</v>
      </c>
      <c r="J8" s="15" t="s">
        <v>48</v>
      </c>
      <c r="K8" s="82">
        <v>22</v>
      </c>
      <c r="L8" s="21">
        <v>23850</v>
      </c>
      <c r="M8" s="21">
        <v>0</v>
      </c>
      <c r="N8" s="21">
        <f t="shared" si="1"/>
        <v>23850</v>
      </c>
      <c r="O8" s="21">
        <v>23850</v>
      </c>
      <c r="P8" s="21">
        <v>0</v>
      </c>
      <c r="Q8" s="21">
        <f t="shared" si="2"/>
        <v>23850</v>
      </c>
      <c r="R8" s="266" t="s">
        <v>52</v>
      </c>
      <c r="S8" s="22"/>
    </row>
    <row r="9" spans="1:19" ht="12.75" customHeight="1">
      <c r="A9" s="266">
        <v>5</v>
      </c>
      <c r="B9" s="15" t="s">
        <v>105</v>
      </c>
      <c r="C9" s="15" t="s">
        <v>230</v>
      </c>
      <c r="D9" s="15" t="s">
        <v>231</v>
      </c>
      <c r="E9" s="15" t="s">
        <v>664</v>
      </c>
      <c r="F9" s="122" t="s">
        <v>108</v>
      </c>
      <c r="G9" s="15" t="s">
        <v>109</v>
      </c>
      <c r="H9" s="15" t="s">
        <v>264</v>
      </c>
      <c r="I9" s="15" t="s">
        <v>665</v>
      </c>
      <c r="J9" s="15" t="s">
        <v>48</v>
      </c>
      <c r="K9" s="82">
        <v>4</v>
      </c>
      <c r="L9" s="21">
        <v>326</v>
      </c>
      <c r="M9" s="21">
        <v>0</v>
      </c>
      <c r="N9" s="21">
        <f t="shared" si="1"/>
        <v>326</v>
      </c>
      <c r="O9" s="21">
        <v>326</v>
      </c>
      <c r="P9" s="21">
        <v>0</v>
      </c>
      <c r="Q9" s="21">
        <f t="shared" si="2"/>
        <v>326</v>
      </c>
      <c r="R9" s="266" t="s">
        <v>52</v>
      </c>
      <c r="S9" s="22"/>
    </row>
    <row r="10" spans="1:19" ht="12.75" customHeight="1">
      <c r="A10" s="266">
        <v>6</v>
      </c>
      <c r="B10" s="15" t="s">
        <v>105</v>
      </c>
      <c r="C10" s="15" t="s">
        <v>232</v>
      </c>
      <c r="D10" s="15" t="s">
        <v>233</v>
      </c>
      <c r="E10" s="15" t="s">
        <v>161</v>
      </c>
      <c r="F10" s="122" t="s">
        <v>108</v>
      </c>
      <c r="G10" s="15" t="s">
        <v>109</v>
      </c>
      <c r="H10" s="15" t="s">
        <v>265</v>
      </c>
      <c r="I10" s="15" t="s">
        <v>666</v>
      </c>
      <c r="J10" s="15" t="s">
        <v>48</v>
      </c>
      <c r="K10" s="82">
        <v>3</v>
      </c>
      <c r="L10" s="21">
        <v>1437</v>
      </c>
      <c r="M10" s="21">
        <v>0</v>
      </c>
      <c r="N10" s="21">
        <f t="shared" si="1"/>
        <v>1437</v>
      </c>
      <c r="O10" s="21">
        <v>1437</v>
      </c>
      <c r="P10" s="21">
        <v>0</v>
      </c>
      <c r="Q10" s="21">
        <f t="shared" si="2"/>
        <v>1437</v>
      </c>
      <c r="R10" s="266" t="s">
        <v>52</v>
      </c>
      <c r="S10" s="22"/>
    </row>
    <row r="11" spans="1:19" ht="12.75" customHeight="1">
      <c r="A11" s="266">
        <v>7</v>
      </c>
      <c r="B11" s="15" t="s">
        <v>105</v>
      </c>
      <c r="C11" s="15" t="s">
        <v>234</v>
      </c>
      <c r="D11" s="15" t="s">
        <v>233</v>
      </c>
      <c r="E11" s="15" t="s">
        <v>163</v>
      </c>
      <c r="F11" s="122" t="s">
        <v>108</v>
      </c>
      <c r="G11" s="15" t="s">
        <v>109</v>
      </c>
      <c r="H11" s="15" t="s">
        <v>266</v>
      </c>
      <c r="I11" s="15" t="s">
        <v>667</v>
      </c>
      <c r="J11" s="15" t="s">
        <v>48</v>
      </c>
      <c r="K11" s="82">
        <v>5.4</v>
      </c>
      <c r="L11" s="21">
        <v>513</v>
      </c>
      <c r="M11" s="21">
        <v>0</v>
      </c>
      <c r="N11" s="21">
        <f t="shared" si="1"/>
        <v>513</v>
      </c>
      <c r="O11" s="21">
        <v>513</v>
      </c>
      <c r="P11" s="21">
        <v>0</v>
      </c>
      <c r="Q11" s="21">
        <f t="shared" si="2"/>
        <v>513</v>
      </c>
      <c r="R11" s="266" t="s">
        <v>52</v>
      </c>
      <c r="S11" s="22"/>
    </row>
    <row r="12" spans="1:19" ht="12.75" customHeight="1">
      <c r="A12" s="266">
        <v>8</v>
      </c>
      <c r="B12" s="15" t="s">
        <v>105</v>
      </c>
      <c r="C12" s="15" t="s">
        <v>235</v>
      </c>
      <c r="D12" s="15" t="s">
        <v>233</v>
      </c>
      <c r="E12" s="15" t="s">
        <v>154</v>
      </c>
      <c r="F12" s="122" t="s">
        <v>108</v>
      </c>
      <c r="G12" s="15" t="s">
        <v>109</v>
      </c>
      <c r="H12" s="15" t="s">
        <v>267</v>
      </c>
      <c r="I12" s="15" t="s">
        <v>668</v>
      </c>
      <c r="J12" s="15" t="s">
        <v>48</v>
      </c>
      <c r="K12" s="82">
        <v>2</v>
      </c>
      <c r="L12" s="21">
        <v>1288</v>
      </c>
      <c r="M12" s="21">
        <v>0</v>
      </c>
      <c r="N12" s="21">
        <f t="shared" si="1"/>
        <v>1288</v>
      </c>
      <c r="O12" s="21">
        <v>1288</v>
      </c>
      <c r="P12" s="21">
        <v>0</v>
      </c>
      <c r="Q12" s="21">
        <f t="shared" si="2"/>
        <v>1288</v>
      </c>
      <c r="R12" s="266" t="s">
        <v>52</v>
      </c>
      <c r="S12" s="22"/>
    </row>
    <row r="13" spans="1:19" ht="12.75" customHeight="1">
      <c r="A13" s="266">
        <v>9</v>
      </c>
      <c r="B13" s="15" t="s">
        <v>105</v>
      </c>
      <c r="C13" s="15" t="s">
        <v>230</v>
      </c>
      <c r="D13" s="15" t="s">
        <v>236</v>
      </c>
      <c r="E13" s="15"/>
      <c r="F13" s="122" t="s">
        <v>108</v>
      </c>
      <c r="G13" s="15" t="s">
        <v>109</v>
      </c>
      <c r="H13" s="15" t="s">
        <v>268</v>
      </c>
      <c r="I13" s="15" t="s">
        <v>669</v>
      </c>
      <c r="J13" s="15" t="s">
        <v>48</v>
      </c>
      <c r="K13" s="82">
        <v>1</v>
      </c>
      <c r="L13" s="21">
        <v>3515</v>
      </c>
      <c r="M13" s="21">
        <v>0</v>
      </c>
      <c r="N13" s="21">
        <f t="shared" si="1"/>
        <v>3515</v>
      </c>
      <c r="O13" s="21">
        <v>3515</v>
      </c>
      <c r="P13" s="21">
        <v>0</v>
      </c>
      <c r="Q13" s="21">
        <f t="shared" si="2"/>
        <v>3515</v>
      </c>
      <c r="R13" s="266" t="s">
        <v>52</v>
      </c>
      <c r="S13" s="22"/>
    </row>
    <row r="14" spans="1:19" ht="12.75" customHeight="1">
      <c r="A14" s="266">
        <v>10</v>
      </c>
      <c r="B14" s="15" t="s">
        <v>105</v>
      </c>
      <c r="C14" s="15" t="s">
        <v>230</v>
      </c>
      <c r="D14" s="15" t="s">
        <v>238</v>
      </c>
      <c r="E14" s="15"/>
      <c r="F14" s="122" t="s">
        <v>108</v>
      </c>
      <c r="G14" s="15" t="s">
        <v>237</v>
      </c>
      <c r="H14" s="15" t="s">
        <v>269</v>
      </c>
      <c r="I14" s="15" t="s">
        <v>670</v>
      </c>
      <c r="J14" s="15" t="s">
        <v>48</v>
      </c>
      <c r="K14" s="82">
        <v>8</v>
      </c>
      <c r="L14" s="21">
        <v>5491</v>
      </c>
      <c r="M14" s="21">
        <v>0</v>
      </c>
      <c r="N14" s="21">
        <f t="shared" si="1"/>
        <v>5491</v>
      </c>
      <c r="O14" s="21">
        <v>5491</v>
      </c>
      <c r="P14" s="21">
        <v>0</v>
      </c>
      <c r="Q14" s="21">
        <f t="shared" si="2"/>
        <v>5491</v>
      </c>
      <c r="R14" s="266" t="s">
        <v>52</v>
      </c>
      <c r="S14" s="22"/>
    </row>
    <row r="15" spans="1:19" ht="12.75" customHeight="1">
      <c r="A15" s="266">
        <v>11</v>
      </c>
      <c r="B15" s="15" t="s">
        <v>105</v>
      </c>
      <c r="C15" s="15" t="s">
        <v>230</v>
      </c>
      <c r="D15" s="15" t="s">
        <v>239</v>
      </c>
      <c r="E15" s="15"/>
      <c r="F15" s="122" t="s">
        <v>108</v>
      </c>
      <c r="G15" s="15" t="s">
        <v>109</v>
      </c>
      <c r="H15" s="15" t="s">
        <v>270</v>
      </c>
      <c r="I15" s="15" t="s">
        <v>671</v>
      </c>
      <c r="J15" s="16" t="s">
        <v>48</v>
      </c>
      <c r="K15" s="82">
        <v>3</v>
      </c>
      <c r="L15" s="21">
        <v>5882</v>
      </c>
      <c r="M15" s="21">
        <v>0</v>
      </c>
      <c r="N15" s="21">
        <f t="shared" si="1"/>
        <v>5882</v>
      </c>
      <c r="O15" s="21">
        <v>5882</v>
      </c>
      <c r="P15" s="21">
        <v>0</v>
      </c>
      <c r="Q15" s="21">
        <f t="shared" si="2"/>
        <v>5882</v>
      </c>
      <c r="R15" s="266" t="s">
        <v>52</v>
      </c>
      <c r="S15" s="22"/>
    </row>
    <row r="16" spans="1:19" ht="12.75" customHeight="1">
      <c r="A16" s="266">
        <v>12</v>
      </c>
      <c r="B16" s="15" t="s">
        <v>105</v>
      </c>
      <c r="C16" s="15" t="s">
        <v>230</v>
      </c>
      <c r="D16" s="15" t="s">
        <v>229</v>
      </c>
      <c r="E16" s="15"/>
      <c r="F16" s="122" t="s">
        <v>108</v>
      </c>
      <c r="G16" s="15" t="s">
        <v>109</v>
      </c>
      <c r="H16" s="15" t="s">
        <v>271</v>
      </c>
      <c r="I16" s="15" t="s">
        <v>672</v>
      </c>
      <c r="J16" s="15" t="s">
        <v>48</v>
      </c>
      <c r="K16" s="82">
        <v>2</v>
      </c>
      <c r="L16" s="21">
        <v>223</v>
      </c>
      <c r="M16" s="21">
        <v>0</v>
      </c>
      <c r="N16" s="21">
        <f t="shared" si="1"/>
        <v>223</v>
      </c>
      <c r="O16" s="21">
        <v>223</v>
      </c>
      <c r="P16" s="21">
        <v>0</v>
      </c>
      <c r="Q16" s="21">
        <f t="shared" si="2"/>
        <v>223</v>
      </c>
      <c r="R16" s="266" t="s">
        <v>52</v>
      </c>
      <c r="S16" s="22"/>
    </row>
    <row r="17" spans="1:19" ht="12.75" customHeight="1">
      <c r="A17" s="266">
        <v>13</v>
      </c>
      <c r="B17" s="15" t="s">
        <v>105</v>
      </c>
      <c r="C17" s="15" t="s">
        <v>230</v>
      </c>
      <c r="D17" s="15" t="s">
        <v>240</v>
      </c>
      <c r="E17" s="15"/>
      <c r="F17" s="122" t="s">
        <v>108</v>
      </c>
      <c r="G17" s="15" t="s">
        <v>109</v>
      </c>
      <c r="H17" s="15" t="s">
        <v>272</v>
      </c>
      <c r="I17" s="15" t="s">
        <v>673</v>
      </c>
      <c r="J17" s="15" t="s">
        <v>48</v>
      </c>
      <c r="K17" s="82">
        <v>13</v>
      </c>
      <c r="L17" s="21">
        <v>1654</v>
      </c>
      <c r="M17" s="21">
        <v>0</v>
      </c>
      <c r="N17" s="21">
        <f t="shared" si="1"/>
        <v>1654</v>
      </c>
      <c r="O17" s="21">
        <v>1654</v>
      </c>
      <c r="P17" s="21">
        <v>0</v>
      </c>
      <c r="Q17" s="21">
        <f t="shared" si="2"/>
        <v>1654</v>
      </c>
      <c r="R17" s="266" t="s">
        <v>52</v>
      </c>
      <c r="S17" s="22"/>
    </row>
    <row r="18" spans="1:19" ht="12.75" customHeight="1">
      <c r="A18" s="266">
        <v>14</v>
      </c>
      <c r="B18" s="15" t="s">
        <v>105</v>
      </c>
      <c r="C18" s="15" t="s">
        <v>241</v>
      </c>
      <c r="D18" s="15" t="s">
        <v>150</v>
      </c>
      <c r="E18" s="15" t="s">
        <v>674</v>
      </c>
      <c r="F18" s="122" t="s">
        <v>108</v>
      </c>
      <c r="G18" s="15" t="s">
        <v>150</v>
      </c>
      <c r="H18" s="15" t="s">
        <v>273</v>
      </c>
      <c r="I18" s="148" t="s">
        <v>675</v>
      </c>
      <c r="J18" s="15" t="s">
        <v>48</v>
      </c>
      <c r="K18" s="82">
        <v>16</v>
      </c>
      <c r="L18" s="21">
        <v>22086</v>
      </c>
      <c r="M18" s="21">
        <v>0</v>
      </c>
      <c r="N18" s="21">
        <f t="shared" si="1"/>
        <v>22086</v>
      </c>
      <c r="O18" s="21">
        <v>22086</v>
      </c>
      <c r="P18" s="21">
        <v>0</v>
      </c>
      <c r="Q18" s="21">
        <f t="shared" si="2"/>
        <v>22086</v>
      </c>
      <c r="R18" s="266" t="s">
        <v>52</v>
      </c>
      <c r="S18" s="22"/>
    </row>
    <row r="19" spans="1:19" ht="12.75" customHeight="1">
      <c r="A19" s="266">
        <v>15</v>
      </c>
      <c r="B19" s="15" t="s">
        <v>105</v>
      </c>
      <c r="C19" s="15" t="s">
        <v>241</v>
      </c>
      <c r="D19" s="15" t="s">
        <v>244</v>
      </c>
      <c r="E19" s="15"/>
      <c r="F19" s="142" t="s">
        <v>108</v>
      </c>
      <c r="G19" s="15" t="s">
        <v>244</v>
      </c>
      <c r="H19" s="15" t="s">
        <v>254</v>
      </c>
      <c r="I19" s="15" t="s">
        <v>677</v>
      </c>
      <c r="J19" s="15" t="s">
        <v>48</v>
      </c>
      <c r="K19" s="82">
        <v>8</v>
      </c>
      <c r="L19" s="21">
        <v>97</v>
      </c>
      <c r="M19" s="21">
        <v>0</v>
      </c>
      <c r="N19" s="21">
        <f t="shared" si="1"/>
        <v>97</v>
      </c>
      <c r="O19" s="21">
        <v>97</v>
      </c>
      <c r="P19" s="21">
        <v>0</v>
      </c>
      <c r="Q19" s="21">
        <f t="shared" si="2"/>
        <v>97</v>
      </c>
      <c r="R19" s="266" t="s">
        <v>52</v>
      </c>
      <c r="S19" s="22"/>
    </row>
    <row r="20" spans="1:19" ht="12.75" customHeight="1">
      <c r="A20" s="266">
        <v>16</v>
      </c>
      <c r="B20" s="15" t="s">
        <v>105</v>
      </c>
      <c r="C20" s="15" t="s">
        <v>242</v>
      </c>
      <c r="D20" s="15" t="s">
        <v>146</v>
      </c>
      <c r="E20" s="15" t="s">
        <v>243</v>
      </c>
      <c r="F20" s="122" t="s">
        <v>108</v>
      </c>
      <c r="G20" s="15" t="s">
        <v>146</v>
      </c>
      <c r="H20" s="15" t="s">
        <v>274</v>
      </c>
      <c r="I20" s="148" t="s">
        <v>676</v>
      </c>
      <c r="J20" s="15" t="s">
        <v>48</v>
      </c>
      <c r="K20" s="82">
        <v>10</v>
      </c>
      <c r="L20" s="21">
        <v>5741</v>
      </c>
      <c r="M20" s="21">
        <v>0</v>
      </c>
      <c r="N20" s="21">
        <f t="shared" si="1"/>
        <v>5741</v>
      </c>
      <c r="O20" s="21">
        <v>5741</v>
      </c>
      <c r="P20" s="21">
        <v>0</v>
      </c>
      <c r="Q20" s="21">
        <f t="shared" si="2"/>
        <v>5741</v>
      </c>
      <c r="R20" s="266" t="s">
        <v>52</v>
      </c>
      <c r="S20" s="22"/>
    </row>
    <row r="21" spans="1:19" ht="12.75" customHeight="1">
      <c r="A21" s="266">
        <v>17</v>
      </c>
      <c r="B21" s="15" t="s">
        <v>105</v>
      </c>
      <c r="C21" s="15" t="s">
        <v>228</v>
      </c>
      <c r="D21" s="15" t="s">
        <v>150</v>
      </c>
      <c r="E21" s="15" t="s">
        <v>679</v>
      </c>
      <c r="F21" s="122" t="s">
        <v>108</v>
      </c>
      <c r="G21" s="15" t="s">
        <v>150</v>
      </c>
      <c r="H21" s="15" t="s">
        <v>263</v>
      </c>
      <c r="I21" s="148" t="s">
        <v>678</v>
      </c>
      <c r="J21" s="15" t="s">
        <v>48</v>
      </c>
      <c r="K21" s="82">
        <v>15</v>
      </c>
      <c r="L21" s="21">
        <v>22921</v>
      </c>
      <c r="M21" s="21">
        <v>0</v>
      </c>
      <c r="N21" s="21">
        <f t="shared" si="1"/>
        <v>22921</v>
      </c>
      <c r="O21" s="21">
        <v>22921</v>
      </c>
      <c r="P21" s="21">
        <v>0</v>
      </c>
      <c r="Q21" s="21">
        <f t="shared" si="2"/>
        <v>22921</v>
      </c>
      <c r="R21" s="266" t="s">
        <v>52</v>
      </c>
      <c r="S21" s="22"/>
    </row>
    <row r="22" spans="1:19" ht="12.75" customHeight="1">
      <c r="A22" s="266">
        <v>18</v>
      </c>
      <c r="B22" s="15" t="s">
        <v>105</v>
      </c>
      <c r="C22" s="15" t="s">
        <v>228</v>
      </c>
      <c r="D22" s="15" t="s">
        <v>252</v>
      </c>
      <c r="E22" s="15" t="s">
        <v>246</v>
      </c>
      <c r="F22" s="122" t="s">
        <v>108</v>
      </c>
      <c r="G22" s="15" t="s">
        <v>150</v>
      </c>
      <c r="H22" s="15" t="s">
        <v>255</v>
      </c>
      <c r="I22" s="15" t="s">
        <v>680</v>
      </c>
      <c r="J22" s="15" t="s">
        <v>48</v>
      </c>
      <c r="K22" s="82">
        <v>26</v>
      </c>
      <c r="L22" s="21">
        <v>9961</v>
      </c>
      <c r="M22" s="21">
        <v>0</v>
      </c>
      <c r="N22" s="21">
        <f t="shared" si="1"/>
        <v>9961</v>
      </c>
      <c r="O22" s="21">
        <v>9961</v>
      </c>
      <c r="P22" s="21">
        <v>0</v>
      </c>
      <c r="Q22" s="21">
        <f t="shared" si="2"/>
        <v>9961</v>
      </c>
      <c r="R22" s="266" t="s">
        <v>52</v>
      </c>
      <c r="S22" s="22"/>
    </row>
    <row r="23" spans="1:19" ht="12.75" customHeight="1">
      <c r="A23" s="266">
        <v>19</v>
      </c>
      <c r="B23" s="15" t="s">
        <v>105</v>
      </c>
      <c r="C23" s="15" t="s">
        <v>247</v>
      </c>
      <c r="D23" s="15" t="s">
        <v>150</v>
      </c>
      <c r="E23" s="15" t="s">
        <v>248</v>
      </c>
      <c r="F23" s="122" t="s">
        <v>108</v>
      </c>
      <c r="G23" s="15" t="s">
        <v>150</v>
      </c>
      <c r="H23" s="15" t="s">
        <v>249</v>
      </c>
      <c r="I23" s="266">
        <v>93015235</v>
      </c>
      <c r="J23" s="15" t="s">
        <v>48</v>
      </c>
      <c r="K23" s="82">
        <v>9</v>
      </c>
      <c r="L23" s="21">
        <v>3967</v>
      </c>
      <c r="M23" s="21">
        <v>0</v>
      </c>
      <c r="N23" s="21">
        <f t="shared" si="1"/>
        <v>3967</v>
      </c>
      <c r="O23" s="21">
        <v>3967</v>
      </c>
      <c r="P23" s="21">
        <v>0</v>
      </c>
      <c r="Q23" s="21">
        <f t="shared" si="2"/>
        <v>3967</v>
      </c>
      <c r="R23" s="266" t="s">
        <v>52</v>
      </c>
      <c r="S23" s="22"/>
    </row>
    <row r="24" spans="1:19" ht="12.75" customHeight="1">
      <c r="A24" s="266">
        <v>20</v>
      </c>
      <c r="B24" s="15" t="s">
        <v>105</v>
      </c>
      <c r="C24" s="15" t="s">
        <v>250</v>
      </c>
      <c r="D24" s="15" t="s">
        <v>109</v>
      </c>
      <c r="E24" s="15"/>
      <c r="F24" s="122" t="s">
        <v>108</v>
      </c>
      <c r="G24" s="15" t="s">
        <v>109</v>
      </c>
      <c r="H24" s="15" t="s">
        <v>256</v>
      </c>
      <c r="I24" s="145" t="s">
        <v>658</v>
      </c>
      <c r="J24" s="15" t="s">
        <v>49</v>
      </c>
      <c r="K24" s="82">
        <v>25</v>
      </c>
      <c r="L24" s="21">
        <v>26416</v>
      </c>
      <c r="M24" s="21">
        <v>47000</v>
      </c>
      <c r="N24" s="21">
        <f t="shared" si="1"/>
        <v>73416</v>
      </c>
      <c r="O24" s="21">
        <v>26416</v>
      </c>
      <c r="P24" s="21">
        <v>47000</v>
      </c>
      <c r="Q24" s="21">
        <f t="shared" si="2"/>
        <v>73416</v>
      </c>
      <c r="R24" s="266" t="s">
        <v>52</v>
      </c>
      <c r="S24" s="22"/>
    </row>
    <row r="25" spans="1:19" ht="12.75" customHeight="1">
      <c r="A25" s="266">
        <v>21</v>
      </c>
      <c r="B25" s="15" t="s">
        <v>105</v>
      </c>
      <c r="C25" s="15" t="s">
        <v>251</v>
      </c>
      <c r="D25" s="15" t="s">
        <v>1272</v>
      </c>
      <c r="E25" s="15">
        <v>9</v>
      </c>
      <c r="F25" s="122" t="s">
        <v>108</v>
      </c>
      <c r="G25" s="15" t="s">
        <v>109</v>
      </c>
      <c r="H25" s="15" t="s">
        <v>257</v>
      </c>
      <c r="I25" s="146" t="s">
        <v>661</v>
      </c>
      <c r="J25" s="15" t="s">
        <v>56</v>
      </c>
      <c r="K25" s="82"/>
      <c r="L25" s="21">
        <v>51</v>
      </c>
      <c r="M25" s="21">
        <v>90</v>
      </c>
      <c r="N25" s="21">
        <f t="shared" si="1"/>
        <v>141</v>
      </c>
      <c r="O25" s="21">
        <v>51</v>
      </c>
      <c r="P25" s="21">
        <v>90</v>
      </c>
      <c r="Q25" s="21">
        <f t="shared" si="2"/>
        <v>141</v>
      </c>
      <c r="R25" s="266" t="s">
        <v>52</v>
      </c>
      <c r="S25" s="22"/>
    </row>
    <row r="26" spans="1:19" ht="12.75" customHeight="1">
      <c r="A26" s="266">
        <v>22</v>
      </c>
      <c r="B26" s="15" t="s">
        <v>105</v>
      </c>
      <c r="C26" s="15" t="s">
        <v>253</v>
      </c>
      <c r="D26" s="15" t="s">
        <v>156</v>
      </c>
      <c r="E26" s="15" t="s">
        <v>28</v>
      </c>
      <c r="F26" s="122" t="s">
        <v>108</v>
      </c>
      <c r="G26" s="15" t="s">
        <v>156</v>
      </c>
      <c r="H26" s="15" t="s">
        <v>258</v>
      </c>
      <c r="I26" s="147" t="s">
        <v>1273</v>
      </c>
      <c r="J26" s="15" t="s">
        <v>51</v>
      </c>
      <c r="K26" s="82"/>
      <c r="L26" s="21">
        <v>100</v>
      </c>
      <c r="M26" s="21">
        <v>0</v>
      </c>
      <c r="N26" s="21">
        <f t="shared" si="1"/>
        <v>100</v>
      </c>
      <c r="O26" s="21">
        <v>100</v>
      </c>
      <c r="P26" s="21">
        <v>0</v>
      </c>
      <c r="Q26" s="21">
        <f t="shared" si="2"/>
        <v>100</v>
      </c>
      <c r="R26" s="266" t="s">
        <v>52</v>
      </c>
      <c r="S26" s="22"/>
    </row>
    <row r="27" spans="1:19" ht="12.75" customHeight="1">
      <c r="A27" s="277"/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4">
        <f t="shared" ref="L27:Q27" si="3">SUM(L5:L26)</f>
        <v>141939</v>
      </c>
      <c r="M27" s="24">
        <f t="shared" si="3"/>
        <v>47090</v>
      </c>
      <c r="N27" s="24">
        <f t="shared" si="3"/>
        <v>189029</v>
      </c>
      <c r="O27" s="24">
        <f t="shared" si="3"/>
        <v>141939</v>
      </c>
      <c r="P27" s="24">
        <f t="shared" si="3"/>
        <v>47090</v>
      </c>
      <c r="Q27" s="24">
        <f t="shared" si="3"/>
        <v>189029</v>
      </c>
    </row>
    <row r="28" spans="1:19" ht="36" customHeight="1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5"/>
      <c r="M28" s="111"/>
      <c r="N28" s="111"/>
      <c r="O28" s="111"/>
      <c r="P28" s="111"/>
      <c r="Q28" s="111"/>
    </row>
    <row r="29" spans="1:19" ht="31.5" customHeight="1">
      <c r="A29" s="104" t="s">
        <v>2473</v>
      </c>
      <c r="B29" s="287" t="s">
        <v>134</v>
      </c>
      <c r="C29" s="288"/>
      <c r="D29" s="288"/>
      <c r="E29" s="288"/>
      <c r="F29" s="288"/>
      <c r="G29" s="288"/>
      <c r="H29" s="288"/>
      <c r="I29" s="288"/>
      <c r="J29" s="288"/>
      <c r="K29" s="289"/>
      <c r="L29" s="281" t="s">
        <v>4198</v>
      </c>
      <c r="M29" s="281"/>
      <c r="N29" s="281"/>
      <c r="O29" s="281" t="s">
        <v>4199</v>
      </c>
      <c r="P29" s="281"/>
      <c r="Q29" s="281"/>
      <c r="R29" s="275" t="s">
        <v>20</v>
      </c>
    </row>
    <row r="30" spans="1:19" ht="42" customHeight="1">
      <c r="A30" s="79" t="s">
        <v>7</v>
      </c>
      <c r="B30" s="80" t="s">
        <v>31</v>
      </c>
      <c r="C30" s="80" t="s">
        <v>4</v>
      </c>
      <c r="D30" s="81" t="s">
        <v>5</v>
      </c>
      <c r="E30" s="81" t="s">
        <v>6</v>
      </c>
      <c r="F30" s="81" t="s">
        <v>8</v>
      </c>
      <c r="G30" s="81" t="s">
        <v>9</v>
      </c>
      <c r="H30" s="81" t="s">
        <v>22</v>
      </c>
      <c r="I30" s="81" t="s">
        <v>10</v>
      </c>
      <c r="J30" s="81" t="s">
        <v>11</v>
      </c>
      <c r="K30" s="79" t="s">
        <v>12</v>
      </c>
      <c r="L30" s="262" t="s">
        <v>13</v>
      </c>
      <c r="M30" s="79" t="s">
        <v>14</v>
      </c>
      <c r="N30" s="79" t="s">
        <v>3</v>
      </c>
      <c r="O30" s="262" t="s">
        <v>13</v>
      </c>
      <c r="P30" s="79" t="s">
        <v>14</v>
      </c>
      <c r="Q30" s="79" t="s">
        <v>3</v>
      </c>
      <c r="R30" s="276"/>
    </row>
    <row r="31" spans="1:19" ht="12.75" customHeight="1">
      <c r="A31" s="266">
        <v>1</v>
      </c>
      <c r="B31" s="117" t="s">
        <v>1264</v>
      </c>
      <c r="C31" s="112" t="s">
        <v>1265</v>
      </c>
      <c r="D31" s="112" t="s">
        <v>1266</v>
      </c>
      <c r="E31" s="112" t="s">
        <v>27</v>
      </c>
      <c r="F31" s="15" t="s">
        <v>108</v>
      </c>
      <c r="G31" s="15" t="s">
        <v>109</v>
      </c>
      <c r="H31" s="112" t="s">
        <v>1267</v>
      </c>
      <c r="I31" s="112">
        <v>56400946</v>
      </c>
      <c r="J31" s="112" t="s">
        <v>48</v>
      </c>
      <c r="K31" s="47">
        <v>25</v>
      </c>
      <c r="L31" s="113">
        <v>33116</v>
      </c>
      <c r="M31" s="114">
        <v>0</v>
      </c>
      <c r="N31" s="21">
        <f t="shared" ref="N31:N33" si="4">L31+M31</f>
        <v>33116</v>
      </c>
      <c r="O31" s="113">
        <v>33116</v>
      </c>
      <c r="P31" s="114">
        <v>0</v>
      </c>
      <c r="Q31" s="21">
        <f t="shared" ref="Q31:Q33" si="5">O31+P31</f>
        <v>33116</v>
      </c>
      <c r="R31" s="266" t="s">
        <v>52</v>
      </c>
      <c r="S31" s="22"/>
    </row>
    <row r="32" spans="1:19" ht="12.75" customHeight="1">
      <c r="A32" s="266">
        <v>2</v>
      </c>
      <c r="B32" s="117" t="s">
        <v>1264</v>
      </c>
      <c r="C32" s="112" t="s">
        <v>1265</v>
      </c>
      <c r="D32" s="112" t="s">
        <v>1266</v>
      </c>
      <c r="E32" s="112" t="s">
        <v>28</v>
      </c>
      <c r="F32" s="15" t="s">
        <v>108</v>
      </c>
      <c r="G32" s="15" t="s">
        <v>109</v>
      </c>
      <c r="H32" s="112" t="s">
        <v>1268</v>
      </c>
      <c r="I32" s="112">
        <v>56400944</v>
      </c>
      <c r="J32" s="112" t="s">
        <v>48</v>
      </c>
      <c r="K32" s="47">
        <v>25</v>
      </c>
      <c r="L32" s="113">
        <v>14213</v>
      </c>
      <c r="M32" s="114">
        <v>0</v>
      </c>
      <c r="N32" s="21">
        <f t="shared" si="4"/>
        <v>14213</v>
      </c>
      <c r="O32" s="113">
        <v>14213</v>
      </c>
      <c r="P32" s="114">
        <v>0</v>
      </c>
      <c r="Q32" s="21">
        <f t="shared" si="5"/>
        <v>14213</v>
      </c>
      <c r="R32" s="266" t="s">
        <v>52</v>
      </c>
      <c r="S32" s="22"/>
    </row>
    <row r="33" spans="1:18" ht="13.8">
      <c r="A33" s="266">
        <v>3</v>
      </c>
      <c r="B33" s="117" t="s">
        <v>1264</v>
      </c>
      <c r="C33" s="112" t="s">
        <v>1265</v>
      </c>
      <c r="D33" s="112" t="s">
        <v>1266</v>
      </c>
      <c r="E33" s="112" t="s">
        <v>25</v>
      </c>
      <c r="F33" s="15" t="s">
        <v>108</v>
      </c>
      <c r="G33" s="15" t="s">
        <v>109</v>
      </c>
      <c r="H33" s="112" t="s">
        <v>1269</v>
      </c>
      <c r="I33" s="112" t="s">
        <v>1270</v>
      </c>
      <c r="J33" s="112" t="s">
        <v>47</v>
      </c>
      <c r="K33" s="47">
        <v>22</v>
      </c>
      <c r="L33" s="113">
        <v>29451</v>
      </c>
      <c r="M33" s="114">
        <v>0</v>
      </c>
      <c r="N33" s="21">
        <f t="shared" si="4"/>
        <v>29451</v>
      </c>
      <c r="O33" s="113">
        <v>29451</v>
      </c>
      <c r="P33" s="114">
        <v>0</v>
      </c>
      <c r="Q33" s="21">
        <f t="shared" si="5"/>
        <v>29451</v>
      </c>
      <c r="R33" s="266" t="s">
        <v>52</v>
      </c>
    </row>
    <row r="34" spans="1:18" ht="12.75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  <c r="L34" s="24">
        <f t="shared" ref="L34:Q34" si="6">SUM(L31:L33)</f>
        <v>76780</v>
      </c>
      <c r="M34" s="24">
        <f t="shared" si="6"/>
        <v>0</v>
      </c>
      <c r="N34" s="24">
        <f t="shared" si="6"/>
        <v>76780</v>
      </c>
      <c r="O34" s="24">
        <f t="shared" si="6"/>
        <v>76780</v>
      </c>
      <c r="P34" s="24">
        <f t="shared" si="6"/>
        <v>0</v>
      </c>
      <c r="Q34" s="24">
        <f t="shared" si="6"/>
        <v>76780</v>
      </c>
    </row>
    <row r="35" spans="1:18" ht="36" customHeight="1">
      <c r="A35" s="274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"/>
      <c r="M35" s="111"/>
      <c r="N35" s="111"/>
      <c r="O35" s="111"/>
      <c r="P35" s="111"/>
      <c r="Q35" s="111"/>
    </row>
    <row r="36" spans="1:18" ht="31.5" customHeight="1">
      <c r="A36" s="104" t="s">
        <v>17</v>
      </c>
      <c r="B36" s="287" t="s">
        <v>131</v>
      </c>
      <c r="C36" s="288"/>
      <c r="D36" s="288"/>
      <c r="E36" s="288"/>
      <c r="F36" s="288"/>
      <c r="G36" s="288"/>
      <c r="H36" s="288"/>
      <c r="I36" s="288"/>
      <c r="J36" s="288"/>
      <c r="K36" s="289"/>
      <c r="L36" s="281" t="s">
        <v>4198</v>
      </c>
      <c r="M36" s="281"/>
      <c r="N36" s="281"/>
      <c r="O36" s="281" t="s">
        <v>4199</v>
      </c>
      <c r="P36" s="281"/>
      <c r="Q36" s="281"/>
      <c r="R36" s="275" t="s">
        <v>20</v>
      </c>
    </row>
    <row r="37" spans="1:18" ht="42" customHeight="1">
      <c r="A37" s="79" t="s">
        <v>7</v>
      </c>
      <c r="B37" s="80" t="s">
        <v>31</v>
      </c>
      <c r="C37" s="80" t="s">
        <v>4</v>
      </c>
      <c r="D37" s="81" t="s">
        <v>5</v>
      </c>
      <c r="E37" s="81" t="s">
        <v>6</v>
      </c>
      <c r="F37" s="81" t="s">
        <v>8</v>
      </c>
      <c r="G37" s="81" t="s">
        <v>9</v>
      </c>
      <c r="H37" s="258" t="s">
        <v>22</v>
      </c>
      <c r="I37" s="81" t="s">
        <v>10</v>
      </c>
      <c r="J37" s="81" t="s">
        <v>11</v>
      </c>
      <c r="K37" s="79" t="s">
        <v>12</v>
      </c>
      <c r="L37" s="262" t="s">
        <v>13</v>
      </c>
      <c r="M37" s="79" t="s">
        <v>14</v>
      </c>
      <c r="N37" s="79" t="s">
        <v>3</v>
      </c>
      <c r="O37" s="262" t="s">
        <v>13</v>
      </c>
      <c r="P37" s="79" t="s">
        <v>14</v>
      </c>
      <c r="Q37" s="79" t="s">
        <v>3</v>
      </c>
      <c r="R37" s="276"/>
    </row>
    <row r="38" spans="1:18" ht="12.75" customHeight="1">
      <c r="A38" s="266">
        <v>1</v>
      </c>
      <c r="B38" s="117" t="s">
        <v>649</v>
      </c>
      <c r="C38" s="112" t="s">
        <v>644</v>
      </c>
      <c r="D38" s="15" t="s">
        <v>648</v>
      </c>
      <c r="E38" s="29" t="s">
        <v>27</v>
      </c>
      <c r="F38" s="142" t="s">
        <v>108</v>
      </c>
      <c r="G38" s="256" t="s">
        <v>648</v>
      </c>
      <c r="H38" s="266" t="s">
        <v>647</v>
      </c>
      <c r="I38" s="257" t="s">
        <v>650</v>
      </c>
      <c r="J38" s="29" t="s">
        <v>48</v>
      </c>
      <c r="K38" s="47">
        <v>13</v>
      </c>
      <c r="L38" s="30">
        <v>9858</v>
      </c>
      <c r="M38" s="30">
        <v>0</v>
      </c>
      <c r="N38" s="21">
        <f t="shared" ref="N38" si="7">L38+M38</f>
        <v>9858</v>
      </c>
      <c r="O38" s="30">
        <v>9858</v>
      </c>
      <c r="P38" s="30">
        <v>0</v>
      </c>
      <c r="Q38" s="21">
        <f t="shared" ref="Q38" si="8">O38+P38</f>
        <v>9858</v>
      </c>
      <c r="R38" s="266" t="s">
        <v>52</v>
      </c>
    </row>
    <row r="39" spans="1:18" ht="12.75" customHeight="1">
      <c r="A39" s="282"/>
      <c r="B39" s="283"/>
      <c r="C39" s="283"/>
      <c r="D39" s="283"/>
      <c r="E39" s="283"/>
      <c r="F39" s="283"/>
      <c r="G39" s="283"/>
      <c r="H39" s="294"/>
      <c r="I39" s="283"/>
      <c r="J39" s="283"/>
      <c r="K39" s="284"/>
      <c r="L39" s="24">
        <f t="shared" ref="L39:Q39" si="9">SUM(L38)</f>
        <v>9858</v>
      </c>
      <c r="M39" s="24">
        <f t="shared" si="9"/>
        <v>0</v>
      </c>
      <c r="N39" s="24">
        <f t="shared" si="9"/>
        <v>9858</v>
      </c>
      <c r="O39" s="24">
        <f t="shared" si="9"/>
        <v>9858</v>
      </c>
      <c r="P39" s="24">
        <f t="shared" si="9"/>
        <v>0</v>
      </c>
      <c r="Q39" s="24">
        <f t="shared" si="9"/>
        <v>9858</v>
      </c>
    </row>
    <row r="40" spans="1:18" ht="36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"/>
      <c r="M40" s="111"/>
      <c r="N40" s="111"/>
      <c r="O40" s="111"/>
      <c r="P40" s="111"/>
      <c r="Q40" s="111"/>
    </row>
    <row r="41" spans="1:18" ht="31.5" customHeight="1">
      <c r="A41" s="104" t="s">
        <v>18</v>
      </c>
      <c r="B41" s="287" t="s">
        <v>132</v>
      </c>
      <c r="C41" s="288"/>
      <c r="D41" s="288"/>
      <c r="E41" s="288"/>
      <c r="F41" s="288"/>
      <c r="G41" s="288"/>
      <c r="H41" s="288"/>
      <c r="I41" s="288"/>
      <c r="J41" s="288"/>
      <c r="K41" s="289"/>
      <c r="L41" s="281" t="s">
        <v>4198</v>
      </c>
      <c r="M41" s="281"/>
      <c r="N41" s="281"/>
      <c r="O41" s="281" t="s">
        <v>4199</v>
      </c>
      <c r="P41" s="281"/>
      <c r="Q41" s="281"/>
      <c r="R41" s="275" t="s">
        <v>20</v>
      </c>
    </row>
    <row r="42" spans="1:18" ht="42" customHeight="1">
      <c r="A42" s="79" t="s">
        <v>7</v>
      </c>
      <c r="B42" s="80" t="s">
        <v>31</v>
      </c>
      <c r="C42" s="80" t="s">
        <v>4</v>
      </c>
      <c r="D42" s="81" t="s">
        <v>5</v>
      </c>
      <c r="E42" s="81" t="s">
        <v>6</v>
      </c>
      <c r="F42" s="81" t="s">
        <v>8</v>
      </c>
      <c r="G42" s="81" t="s">
        <v>9</v>
      </c>
      <c r="H42" s="81" t="s">
        <v>22</v>
      </c>
      <c r="I42" s="81" t="s">
        <v>10</v>
      </c>
      <c r="J42" s="81" t="s">
        <v>11</v>
      </c>
      <c r="K42" s="79" t="s">
        <v>12</v>
      </c>
      <c r="L42" s="262" t="s">
        <v>13</v>
      </c>
      <c r="M42" s="79" t="s">
        <v>14</v>
      </c>
      <c r="N42" s="79" t="s">
        <v>3</v>
      </c>
      <c r="O42" s="262" t="s">
        <v>13</v>
      </c>
      <c r="P42" s="79" t="s">
        <v>14</v>
      </c>
      <c r="Q42" s="79" t="s">
        <v>3</v>
      </c>
      <c r="R42" s="276"/>
    </row>
    <row r="43" spans="1:18" ht="12.75" customHeight="1">
      <c r="A43" s="266"/>
      <c r="B43" s="117" t="s">
        <v>652</v>
      </c>
      <c r="C43" s="112" t="s">
        <v>644</v>
      </c>
      <c r="D43" s="16" t="s">
        <v>189</v>
      </c>
      <c r="E43" s="29" t="s">
        <v>67</v>
      </c>
      <c r="F43" s="144" t="s">
        <v>108</v>
      </c>
      <c r="G43" s="266" t="s">
        <v>189</v>
      </c>
      <c r="H43" s="266" t="s">
        <v>651</v>
      </c>
      <c r="I43" s="29" t="s">
        <v>653</v>
      </c>
      <c r="J43" s="29" t="s">
        <v>49</v>
      </c>
      <c r="K43" s="47">
        <v>15</v>
      </c>
      <c r="L43" s="30">
        <v>1260</v>
      </c>
      <c r="M43" s="30">
        <v>2900</v>
      </c>
      <c r="N43" s="21">
        <f>L43+M43</f>
        <v>4160</v>
      </c>
      <c r="O43" s="30">
        <v>1260</v>
      </c>
      <c r="P43" s="30">
        <v>2900</v>
      </c>
      <c r="Q43" s="21">
        <f>O43+P43</f>
        <v>4160</v>
      </c>
      <c r="R43" s="266" t="s">
        <v>52</v>
      </c>
    </row>
    <row r="44" spans="1:18" ht="12.75" customHeight="1">
      <c r="A44" s="282"/>
      <c r="B44" s="283"/>
      <c r="C44" s="283"/>
      <c r="D44" s="283"/>
      <c r="E44" s="283"/>
      <c r="F44" s="283"/>
      <c r="G44" s="283"/>
      <c r="H44" s="283"/>
      <c r="I44" s="283"/>
      <c r="J44" s="283"/>
      <c r="K44" s="284"/>
      <c r="L44" s="24">
        <f t="shared" ref="L44:Q44" si="10">SUM(L43)</f>
        <v>1260</v>
      </c>
      <c r="M44" s="24">
        <f t="shared" si="10"/>
        <v>2900</v>
      </c>
      <c r="N44" s="24">
        <f t="shared" si="10"/>
        <v>4160</v>
      </c>
      <c r="O44" s="24">
        <f t="shared" si="10"/>
        <v>1260</v>
      </c>
      <c r="P44" s="24">
        <f t="shared" si="10"/>
        <v>2900</v>
      </c>
      <c r="Q44" s="24">
        <f t="shared" si="10"/>
        <v>4160</v>
      </c>
    </row>
    <row r="45" spans="1:18" ht="36" customHeight="1">
      <c r="A45" s="274"/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"/>
      <c r="M45" s="111"/>
      <c r="N45" s="111"/>
      <c r="O45" s="111"/>
      <c r="P45" s="111"/>
      <c r="Q45" s="111"/>
    </row>
    <row r="46" spans="1:18" s="85" customFormat="1" ht="32.1" customHeight="1">
      <c r="A46" s="104" t="s">
        <v>26</v>
      </c>
      <c r="B46" s="287" t="s">
        <v>642</v>
      </c>
      <c r="C46" s="288"/>
      <c r="D46" s="288"/>
      <c r="E46" s="288"/>
      <c r="F46" s="288"/>
      <c r="G46" s="288"/>
      <c r="H46" s="288"/>
      <c r="I46" s="288"/>
      <c r="J46" s="288"/>
      <c r="K46" s="289"/>
      <c r="L46" s="281" t="s">
        <v>4198</v>
      </c>
      <c r="M46" s="281"/>
      <c r="N46" s="281"/>
      <c r="O46" s="281" t="s">
        <v>4199</v>
      </c>
      <c r="P46" s="281"/>
      <c r="Q46" s="281"/>
      <c r="R46" s="275" t="s">
        <v>20</v>
      </c>
    </row>
    <row r="47" spans="1:18" s="85" customFormat="1" ht="42" customHeight="1">
      <c r="A47" s="86" t="s">
        <v>7</v>
      </c>
      <c r="B47" s="87" t="s">
        <v>57</v>
      </c>
      <c r="C47" s="87" t="s">
        <v>4</v>
      </c>
      <c r="D47" s="88" t="s">
        <v>5</v>
      </c>
      <c r="E47" s="88" t="s">
        <v>6</v>
      </c>
      <c r="F47" s="88" t="s">
        <v>8</v>
      </c>
      <c r="G47" s="88" t="s">
        <v>9</v>
      </c>
      <c r="H47" s="88" t="s">
        <v>64</v>
      </c>
      <c r="I47" s="88" t="s">
        <v>10</v>
      </c>
      <c r="J47" s="88" t="s">
        <v>11</v>
      </c>
      <c r="K47" s="86" t="s">
        <v>12</v>
      </c>
      <c r="L47" s="89" t="s">
        <v>13</v>
      </c>
      <c r="M47" s="89" t="s">
        <v>14</v>
      </c>
      <c r="N47" s="89" t="s">
        <v>15</v>
      </c>
      <c r="O47" s="89" t="s">
        <v>13</v>
      </c>
      <c r="P47" s="89" t="s">
        <v>14</v>
      </c>
      <c r="Q47" s="89" t="s">
        <v>3</v>
      </c>
      <c r="R47" s="276"/>
    </row>
    <row r="48" spans="1:18" s="85" customFormat="1" ht="12.75" customHeight="1">
      <c r="A48" s="90">
        <v>1</v>
      </c>
      <c r="B48" s="88" t="s">
        <v>654</v>
      </c>
      <c r="C48" s="112" t="s">
        <v>644</v>
      </c>
      <c r="D48" s="91" t="s">
        <v>655</v>
      </c>
      <c r="E48" s="91"/>
      <c r="F48" s="144" t="s">
        <v>108</v>
      </c>
      <c r="G48" s="15" t="s">
        <v>655</v>
      </c>
      <c r="H48" s="91" t="s">
        <v>656</v>
      </c>
      <c r="I48" s="91" t="s">
        <v>657</v>
      </c>
      <c r="J48" s="91" t="s">
        <v>48</v>
      </c>
      <c r="K48" s="91" t="s">
        <v>43</v>
      </c>
      <c r="L48" s="14">
        <v>3044</v>
      </c>
      <c r="M48" s="14">
        <v>0</v>
      </c>
      <c r="N48" s="14">
        <f>L48+M48</f>
        <v>3044</v>
      </c>
      <c r="O48" s="14">
        <v>3044</v>
      </c>
      <c r="P48" s="14">
        <v>0</v>
      </c>
      <c r="Q48" s="14">
        <f>O48+P48</f>
        <v>3044</v>
      </c>
      <c r="R48" s="266" t="s">
        <v>52</v>
      </c>
    </row>
    <row r="49" spans="1:18" s="85" customFormat="1" ht="12.75" customHeight="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05"/>
      <c r="L49" s="24">
        <f t="shared" ref="L49:Q49" si="11">SUM(L48)</f>
        <v>3044</v>
      </c>
      <c r="M49" s="24">
        <f t="shared" si="11"/>
        <v>0</v>
      </c>
      <c r="N49" s="24">
        <f t="shared" si="11"/>
        <v>3044</v>
      </c>
      <c r="O49" s="24">
        <f t="shared" si="11"/>
        <v>3044</v>
      </c>
      <c r="P49" s="24">
        <f t="shared" si="11"/>
        <v>0</v>
      </c>
      <c r="Q49" s="24">
        <f t="shared" si="11"/>
        <v>3044</v>
      </c>
    </row>
    <row r="50" spans="1:18" s="115" customFormat="1" ht="36" customHeight="1"/>
    <row r="51" spans="1:18" s="85" customFormat="1" ht="32.1" customHeight="1">
      <c r="A51" s="104" t="s">
        <v>27</v>
      </c>
      <c r="B51" s="287" t="s">
        <v>133</v>
      </c>
      <c r="C51" s="288"/>
      <c r="D51" s="288"/>
      <c r="E51" s="288"/>
      <c r="F51" s="288"/>
      <c r="G51" s="288"/>
      <c r="H51" s="288"/>
      <c r="I51" s="288"/>
      <c r="J51" s="288"/>
      <c r="K51" s="289"/>
      <c r="L51" s="281" t="s">
        <v>4198</v>
      </c>
      <c r="M51" s="281"/>
      <c r="N51" s="281"/>
      <c r="O51" s="281" t="s">
        <v>4199</v>
      </c>
      <c r="P51" s="281"/>
      <c r="Q51" s="281"/>
      <c r="R51" s="275" t="s">
        <v>20</v>
      </c>
    </row>
    <row r="52" spans="1:18" s="85" customFormat="1" ht="42" customHeight="1">
      <c r="A52" s="86" t="s">
        <v>7</v>
      </c>
      <c r="B52" s="87" t="s">
        <v>57</v>
      </c>
      <c r="C52" s="87" t="s">
        <v>4</v>
      </c>
      <c r="D52" s="88" t="s">
        <v>5</v>
      </c>
      <c r="E52" s="88" t="s">
        <v>6</v>
      </c>
      <c r="F52" s="88" t="s">
        <v>8</v>
      </c>
      <c r="G52" s="88" t="s">
        <v>9</v>
      </c>
      <c r="H52" s="88" t="s">
        <v>64</v>
      </c>
      <c r="I52" s="88" t="s">
        <v>10</v>
      </c>
      <c r="J52" s="88" t="s">
        <v>11</v>
      </c>
      <c r="K52" s="86" t="s">
        <v>12</v>
      </c>
      <c r="L52" s="89" t="s">
        <v>13</v>
      </c>
      <c r="M52" s="89" t="s">
        <v>14</v>
      </c>
      <c r="N52" s="89" t="s">
        <v>15</v>
      </c>
      <c r="O52" s="89" t="s">
        <v>13</v>
      </c>
      <c r="P52" s="89" t="s">
        <v>14</v>
      </c>
      <c r="Q52" s="89" t="s">
        <v>3</v>
      </c>
      <c r="R52" s="276"/>
    </row>
    <row r="53" spans="1:18" s="85" customFormat="1" ht="12.75" customHeight="1">
      <c r="A53" s="90">
        <v>1</v>
      </c>
      <c r="B53" s="88" t="s">
        <v>2422</v>
      </c>
      <c r="C53" s="91" t="s">
        <v>644</v>
      </c>
      <c r="D53" s="172" t="s">
        <v>645</v>
      </c>
      <c r="E53" s="91" t="s">
        <v>27</v>
      </c>
      <c r="F53" s="142" t="s">
        <v>108</v>
      </c>
      <c r="G53" s="91" t="s">
        <v>109</v>
      </c>
      <c r="H53" s="29" t="s">
        <v>643</v>
      </c>
      <c r="I53" s="91" t="s">
        <v>646</v>
      </c>
      <c r="J53" s="91" t="s">
        <v>48</v>
      </c>
      <c r="K53" s="91" t="s">
        <v>42</v>
      </c>
      <c r="L53" s="14">
        <v>1926</v>
      </c>
      <c r="M53" s="14">
        <v>0</v>
      </c>
      <c r="N53" s="14">
        <f>L53+M53</f>
        <v>1926</v>
      </c>
      <c r="O53" s="14">
        <v>1926</v>
      </c>
      <c r="P53" s="14">
        <v>0</v>
      </c>
      <c r="Q53" s="14">
        <f>O53+P53</f>
        <v>1926</v>
      </c>
      <c r="R53" s="266" t="s">
        <v>52</v>
      </c>
    </row>
    <row r="54" spans="1:18" s="85" customFormat="1" ht="12.75" customHeight="1">
      <c r="A54" s="303"/>
      <c r="B54" s="304"/>
      <c r="C54" s="304"/>
      <c r="D54" s="304"/>
      <c r="E54" s="304"/>
      <c r="F54" s="304"/>
      <c r="G54" s="304"/>
      <c r="H54" s="304"/>
      <c r="I54" s="304"/>
      <c r="J54" s="304"/>
      <c r="K54" s="305"/>
      <c r="L54" s="24">
        <f t="shared" ref="L54:Q54" si="12">SUM(L53)</f>
        <v>1926</v>
      </c>
      <c r="M54" s="24">
        <f t="shared" si="12"/>
        <v>0</v>
      </c>
      <c r="N54" s="24">
        <f t="shared" si="12"/>
        <v>1926</v>
      </c>
      <c r="O54" s="24">
        <f t="shared" si="12"/>
        <v>1926</v>
      </c>
      <c r="P54" s="24">
        <f t="shared" si="12"/>
        <v>0</v>
      </c>
      <c r="Q54" s="24">
        <f t="shared" si="12"/>
        <v>1926</v>
      </c>
    </row>
    <row r="55" spans="1:18" s="115" customFormat="1" ht="36" customHeight="1"/>
    <row r="56" spans="1:18" s="85" customFormat="1" ht="32.1" customHeight="1">
      <c r="A56" s="104" t="s">
        <v>28</v>
      </c>
      <c r="B56" s="287" t="s">
        <v>110</v>
      </c>
      <c r="C56" s="288"/>
      <c r="D56" s="288"/>
      <c r="E56" s="288"/>
      <c r="F56" s="288"/>
      <c r="G56" s="288"/>
      <c r="H56" s="288"/>
      <c r="I56" s="288"/>
      <c r="J56" s="288"/>
      <c r="K56" s="289"/>
      <c r="L56" s="281" t="s">
        <v>4198</v>
      </c>
      <c r="M56" s="281"/>
      <c r="N56" s="281"/>
      <c r="O56" s="281" t="s">
        <v>4199</v>
      </c>
      <c r="P56" s="281"/>
      <c r="Q56" s="281"/>
      <c r="R56" s="275" t="s">
        <v>20</v>
      </c>
    </row>
    <row r="57" spans="1:18" s="85" customFormat="1" ht="42" customHeight="1">
      <c r="A57" s="86" t="s">
        <v>7</v>
      </c>
      <c r="B57" s="87" t="s">
        <v>57</v>
      </c>
      <c r="C57" s="87" t="s">
        <v>4</v>
      </c>
      <c r="D57" s="88" t="s">
        <v>5</v>
      </c>
      <c r="E57" s="88" t="s">
        <v>6</v>
      </c>
      <c r="F57" s="88" t="s">
        <v>8</v>
      </c>
      <c r="G57" s="88" t="s">
        <v>9</v>
      </c>
      <c r="H57" s="88" t="s">
        <v>64</v>
      </c>
      <c r="I57" s="88" t="s">
        <v>10</v>
      </c>
      <c r="J57" s="88" t="s">
        <v>11</v>
      </c>
      <c r="K57" s="86" t="s">
        <v>12</v>
      </c>
      <c r="L57" s="89" t="s">
        <v>13</v>
      </c>
      <c r="M57" s="89" t="s">
        <v>14</v>
      </c>
      <c r="N57" s="89" t="s">
        <v>15</v>
      </c>
      <c r="O57" s="89" t="s">
        <v>13</v>
      </c>
      <c r="P57" s="89" t="s">
        <v>14</v>
      </c>
      <c r="Q57" s="89" t="s">
        <v>3</v>
      </c>
      <c r="R57" s="276"/>
    </row>
    <row r="58" spans="1:18" s="85" customFormat="1" ht="12.75" customHeight="1">
      <c r="A58" s="266">
        <v>1</v>
      </c>
      <c r="B58" s="15" t="s">
        <v>2423</v>
      </c>
      <c r="C58" s="29" t="s">
        <v>275</v>
      </c>
      <c r="D58" s="29" t="s">
        <v>276</v>
      </c>
      <c r="E58" s="29" t="s">
        <v>41</v>
      </c>
      <c r="F58" s="29" t="s">
        <v>277</v>
      </c>
      <c r="G58" s="29" t="s">
        <v>54</v>
      </c>
      <c r="H58" s="29" t="s">
        <v>278</v>
      </c>
      <c r="I58" s="29" t="s">
        <v>279</v>
      </c>
      <c r="J58" s="29" t="s">
        <v>47</v>
      </c>
      <c r="K58" s="266">
        <v>70</v>
      </c>
      <c r="L58" s="30">
        <v>159930</v>
      </c>
      <c r="M58" s="30">
        <v>0</v>
      </c>
      <c r="N58" s="21">
        <f>L58+M58</f>
        <v>159930</v>
      </c>
      <c r="O58" s="30">
        <v>159930</v>
      </c>
      <c r="P58" s="30">
        <v>0</v>
      </c>
      <c r="Q58" s="21">
        <f>O58+P58</f>
        <v>159930</v>
      </c>
      <c r="R58" s="266" t="s">
        <v>280</v>
      </c>
    </row>
    <row r="59" spans="1:18" s="85" customFormat="1" ht="12.75" customHeight="1">
      <c r="A59" s="266">
        <v>2</v>
      </c>
      <c r="B59" s="15" t="s">
        <v>2423</v>
      </c>
      <c r="C59" s="29" t="s">
        <v>275</v>
      </c>
      <c r="D59" s="29" t="s">
        <v>281</v>
      </c>
      <c r="E59" s="29" t="s">
        <v>19</v>
      </c>
      <c r="F59" s="29" t="s">
        <v>282</v>
      </c>
      <c r="G59" s="29" t="s">
        <v>54</v>
      </c>
      <c r="H59" s="29" t="s">
        <v>283</v>
      </c>
      <c r="I59" s="29" t="s">
        <v>284</v>
      </c>
      <c r="J59" s="29" t="s">
        <v>47</v>
      </c>
      <c r="K59" s="266">
        <v>50</v>
      </c>
      <c r="L59" s="30">
        <v>48218</v>
      </c>
      <c r="M59" s="30">
        <v>0</v>
      </c>
      <c r="N59" s="21">
        <f t="shared" ref="N59" si="13">L59+M59</f>
        <v>48218</v>
      </c>
      <c r="O59" s="30">
        <v>48218</v>
      </c>
      <c r="P59" s="30">
        <v>0</v>
      </c>
      <c r="Q59" s="21">
        <f t="shared" ref="Q59" si="14">O59+P59</f>
        <v>48218</v>
      </c>
      <c r="R59" s="266" t="s">
        <v>280</v>
      </c>
    </row>
    <row r="60" spans="1:18" s="85" customFormat="1" ht="12.75" customHeight="1">
      <c r="A60" s="303"/>
      <c r="B60" s="304"/>
      <c r="C60" s="304"/>
      <c r="D60" s="304"/>
      <c r="E60" s="304"/>
      <c r="F60" s="304"/>
      <c r="G60" s="304"/>
      <c r="H60" s="304"/>
      <c r="I60" s="304"/>
      <c r="J60" s="304"/>
      <c r="K60" s="305"/>
      <c r="L60" s="24">
        <f t="shared" ref="L60:Q60" si="15">SUM(L58:L59)</f>
        <v>208148</v>
      </c>
      <c r="M60" s="24">
        <f t="shared" si="15"/>
        <v>0</v>
      </c>
      <c r="N60" s="24">
        <f t="shared" si="15"/>
        <v>208148</v>
      </c>
      <c r="O60" s="24">
        <f t="shared" si="15"/>
        <v>208148</v>
      </c>
      <c r="P60" s="24">
        <f t="shared" si="15"/>
        <v>0</v>
      </c>
      <c r="Q60" s="24">
        <f t="shared" si="15"/>
        <v>208148</v>
      </c>
    </row>
    <row r="61" spans="1:18" s="115" customFormat="1" ht="36" customHeight="1"/>
    <row r="62" spans="1:18" s="85" customFormat="1" ht="32.1" customHeight="1">
      <c r="A62" s="104" t="s">
        <v>25</v>
      </c>
      <c r="B62" s="287" t="s">
        <v>114</v>
      </c>
      <c r="C62" s="288"/>
      <c r="D62" s="288"/>
      <c r="E62" s="288"/>
      <c r="F62" s="288"/>
      <c r="G62" s="288"/>
      <c r="H62" s="288"/>
      <c r="I62" s="288"/>
      <c r="J62" s="288"/>
      <c r="K62" s="289"/>
      <c r="L62" s="281" t="s">
        <v>4198</v>
      </c>
      <c r="M62" s="281"/>
      <c r="N62" s="281"/>
      <c r="O62" s="281" t="s">
        <v>4199</v>
      </c>
      <c r="P62" s="281"/>
      <c r="Q62" s="281"/>
      <c r="R62" s="275" t="s">
        <v>20</v>
      </c>
    </row>
    <row r="63" spans="1:18" s="85" customFormat="1" ht="42" customHeight="1">
      <c r="A63" s="86" t="s">
        <v>7</v>
      </c>
      <c r="B63" s="87" t="s">
        <v>57</v>
      </c>
      <c r="C63" s="87" t="s">
        <v>4</v>
      </c>
      <c r="D63" s="88" t="s">
        <v>5</v>
      </c>
      <c r="E63" s="88" t="s">
        <v>6</v>
      </c>
      <c r="F63" s="88" t="s">
        <v>8</v>
      </c>
      <c r="G63" s="88" t="s">
        <v>9</v>
      </c>
      <c r="H63" s="88" t="s">
        <v>64</v>
      </c>
      <c r="I63" s="88" t="s">
        <v>10</v>
      </c>
      <c r="J63" s="88" t="s">
        <v>11</v>
      </c>
      <c r="K63" s="86" t="s">
        <v>12</v>
      </c>
      <c r="L63" s="89" t="s">
        <v>13</v>
      </c>
      <c r="M63" s="89" t="s">
        <v>14</v>
      </c>
      <c r="N63" s="89" t="s">
        <v>15</v>
      </c>
      <c r="O63" s="89" t="s">
        <v>13</v>
      </c>
      <c r="P63" s="89" t="s">
        <v>14</v>
      </c>
      <c r="Q63" s="89" t="s">
        <v>3</v>
      </c>
      <c r="R63" s="276"/>
    </row>
    <row r="64" spans="1:18" ht="12.75" customHeight="1">
      <c r="A64" s="266">
        <v>1</v>
      </c>
      <c r="B64" s="15" t="s">
        <v>285</v>
      </c>
      <c r="C64" s="15" t="s">
        <v>286</v>
      </c>
      <c r="D64" s="15" t="s">
        <v>287</v>
      </c>
      <c r="E64" s="15" t="s">
        <v>39</v>
      </c>
      <c r="F64" s="15" t="s">
        <v>117</v>
      </c>
      <c r="G64" s="15" t="s">
        <v>118</v>
      </c>
      <c r="H64" s="15" t="s">
        <v>355</v>
      </c>
      <c r="I64" s="15" t="s">
        <v>288</v>
      </c>
      <c r="J64" s="15" t="s">
        <v>49</v>
      </c>
      <c r="K64" s="15">
        <v>3.5</v>
      </c>
      <c r="L64" s="77">
        <v>12</v>
      </c>
      <c r="M64" s="77">
        <v>26</v>
      </c>
      <c r="N64" s="21">
        <f>L64+M64</f>
        <v>38</v>
      </c>
      <c r="O64" s="77">
        <v>12</v>
      </c>
      <c r="P64" s="77">
        <v>26</v>
      </c>
      <c r="Q64" s="21">
        <f t="shared" ref="Q64:Q84" si="16">O64+P64</f>
        <v>38</v>
      </c>
      <c r="R64" s="266" t="s">
        <v>66</v>
      </c>
    </row>
    <row r="65" spans="1:18" ht="12.75" customHeight="1">
      <c r="A65" s="266">
        <v>2</v>
      </c>
      <c r="B65" s="15" t="s">
        <v>285</v>
      </c>
      <c r="C65" s="17" t="s">
        <v>289</v>
      </c>
      <c r="D65" s="15" t="s">
        <v>290</v>
      </c>
      <c r="E65" s="15" t="s">
        <v>44</v>
      </c>
      <c r="F65" s="15" t="s">
        <v>117</v>
      </c>
      <c r="G65" s="15" t="s">
        <v>118</v>
      </c>
      <c r="H65" s="15" t="s">
        <v>356</v>
      </c>
      <c r="I65" s="15" t="s">
        <v>291</v>
      </c>
      <c r="J65" s="15" t="s">
        <v>49</v>
      </c>
      <c r="K65" s="15">
        <v>3.5</v>
      </c>
      <c r="L65" s="77">
        <v>17</v>
      </c>
      <c r="M65" s="77">
        <v>38</v>
      </c>
      <c r="N65" s="21">
        <f t="shared" ref="N65:N84" si="17">L65+M65</f>
        <v>55</v>
      </c>
      <c r="O65" s="77">
        <v>17</v>
      </c>
      <c r="P65" s="77">
        <v>38</v>
      </c>
      <c r="Q65" s="21">
        <f t="shared" si="16"/>
        <v>55</v>
      </c>
      <c r="R65" s="266" t="s">
        <v>66</v>
      </c>
    </row>
    <row r="66" spans="1:18" ht="12.75" customHeight="1">
      <c r="A66" s="266">
        <v>3</v>
      </c>
      <c r="B66" s="15" t="s">
        <v>285</v>
      </c>
      <c r="C66" s="15" t="s">
        <v>292</v>
      </c>
      <c r="D66" s="15" t="s">
        <v>293</v>
      </c>
      <c r="E66" s="15" t="s">
        <v>65</v>
      </c>
      <c r="F66" s="15" t="s">
        <v>117</v>
      </c>
      <c r="G66" s="15" t="s">
        <v>118</v>
      </c>
      <c r="H66" s="15" t="s">
        <v>357</v>
      </c>
      <c r="I66" s="15" t="s">
        <v>294</v>
      </c>
      <c r="J66" s="15" t="s">
        <v>49</v>
      </c>
      <c r="K66" s="15">
        <v>10.5</v>
      </c>
      <c r="L66" s="77">
        <v>709</v>
      </c>
      <c r="M66" s="77">
        <v>1474</v>
      </c>
      <c r="N66" s="21">
        <f t="shared" si="17"/>
        <v>2183</v>
      </c>
      <c r="O66" s="77">
        <v>709</v>
      </c>
      <c r="P66" s="77">
        <v>1474</v>
      </c>
      <c r="Q66" s="21">
        <f t="shared" si="16"/>
        <v>2183</v>
      </c>
      <c r="R66" s="266" t="s">
        <v>66</v>
      </c>
    </row>
    <row r="67" spans="1:18" ht="12.75" customHeight="1">
      <c r="A67" s="266">
        <v>4</v>
      </c>
      <c r="B67" s="15" t="s">
        <v>285</v>
      </c>
      <c r="C67" s="15" t="s">
        <v>295</v>
      </c>
      <c r="D67" s="15" t="s">
        <v>296</v>
      </c>
      <c r="E67" s="15" t="s">
        <v>17</v>
      </c>
      <c r="F67" s="15" t="s">
        <v>117</v>
      </c>
      <c r="G67" s="15" t="s">
        <v>118</v>
      </c>
      <c r="H67" s="15" t="s">
        <v>358</v>
      </c>
      <c r="I67" s="15" t="s">
        <v>297</v>
      </c>
      <c r="J67" s="15" t="s">
        <v>49</v>
      </c>
      <c r="K67" s="15">
        <v>3.5</v>
      </c>
      <c r="L67" s="77">
        <v>9</v>
      </c>
      <c r="M67" s="77">
        <v>19</v>
      </c>
      <c r="N67" s="21">
        <f t="shared" si="17"/>
        <v>28</v>
      </c>
      <c r="O67" s="77">
        <v>9</v>
      </c>
      <c r="P67" s="77">
        <v>19</v>
      </c>
      <c r="Q67" s="21">
        <f t="shared" si="16"/>
        <v>28</v>
      </c>
      <c r="R67" s="266" t="s">
        <v>66</v>
      </c>
    </row>
    <row r="68" spans="1:18" ht="12.75" customHeight="1">
      <c r="A68" s="266">
        <v>5</v>
      </c>
      <c r="B68" s="15" t="s">
        <v>285</v>
      </c>
      <c r="C68" s="15" t="s">
        <v>298</v>
      </c>
      <c r="D68" s="15" t="s">
        <v>299</v>
      </c>
      <c r="E68" s="15" t="s">
        <v>39</v>
      </c>
      <c r="F68" s="15" t="s">
        <v>117</v>
      </c>
      <c r="G68" s="15" t="s">
        <v>118</v>
      </c>
      <c r="H68" s="15" t="s">
        <v>359</v>
      </c>
      <c r="I68" s="15" t="s">
        <v>300</v>
      </c>
      <c r="J68" s="15" t="s">
        <v>49</v>
      </c>
      <c r="K68" s="15">
        <v>12.5</v>
      </c>
      <c r="L68" s="77">
        <v>630</v>
      </c>
      <c r="M68" s="77">
        <v>1311</v>
      </c>
      <c r="N68" s="21">
        <f t="shared" si="17"/>
        <v>1941</v>
      </c>
      <c r="O68" s="77">
        <v>630</v>
      </c>
      <c r="P68" s="77">
        <v>1311</v>
      </c>
      <c r="Q68" s="21">
        <f t="shared" si="16"/>
        <v>1941</v>
      </c>
      <c r="R68" s="266" t="s">
        <v>66</v>
      </c>
    </row>
    <row r="69" spans="1:18" ht="12.75" customHeight="1">
      <c r="A69" s="266">
        <v>6</v>
      </c>
      <c r="B69" s="15" t="s">
        <v>285</v>
      </c>
      <c r="C69" s="29" t="s">
        <v>301</v>
      </c>
      <c r="D69" s="29" t="s">
        <v>302</v>
      </c>
      <c r="E69" s="29" t="s">
        <v>41</v>
      </c>
      <c r="F69" s="15" t="s">
        <v>117</v>
      </c>
      <c r="G69" s="15" t="s">
        <v>118</v>
      </c>
      <c r="H69" s="15" t="s">
        <v>360</v>
      </c>
      <c r="I69" s="29" t="s">
        <v>303</v>
      </c>
      <c r="J69" s="29" t="s">
        <v>49</v>
      </c>
      <c r="K69" s="15">
        <v>3.5</v>
      </c>
      <c r="L69" s="30">
        <v>99</v>
      </c>
      <c r="M69" s="30">
        <v>207</v>
      </c>
      <c r="N69" s="21">
        <f t="shared" si="17"/>
        <v>306</v>
      </c>
      <c r="O69" s="30">
        <v>99</v>
      </c>
      <c r="P69" s="30">
        <v>207</v>
      </c>
      <c r="Q69" s="21">
        <f t="shared" si="16"/>
        <v>306</v>
      </c>
      <c r="R69" s="266" t="s">
        <v>66</v>
      </c>
    </row>
    <row r="70" spans="1:18" ht="12.75" customHeight="1">
      <c r="A70" s="266">
        <v>7</v>
      </c>
      <c r="B70" s="15" t="s">
        <v>285</v>
      </c>
      <c r="C70" s="15" t="s">
        <v>304</v>
      </c>
      <c r="D70" s="15" t="s">
        <v>305</v>
      </c>
      <c r="E70" s="15" t="s">
        <v>39</v>
      </c>
      <c r="F70" s="15" t="s">
        <v>117</v>
      </c>
      <c r="G70" s="15" t="s">
        <v>118</v>
      </c>
      <c r="H70" s="15" t="s">
        <v>361</v>
      </c>
      <c r="I70" s="15" t="s">
        <v>306</v>
      </c>
      <c r="J70" s="15" t="s">
        <v>49</v>
      </c>
      <c r="K70" s="15">
        <v>12.5</v>
      </c>
      <c r="L70" s="77">
        <v>66</v>
      </c>
      <c r="M70" s="77">
        <v>139</v>
      </c>
      <c r="N70" s="21">
        <f t="shared" si="17"/>
        <v>205</v>
      </c>
      <c r="O70" s="77">
        <v>66</v>
      </c>
      <c r="P70" s="77">
        <v>139</v>
      </c>
      <c r="Q70" s="21">
        <f t="shared" si="16"/>
        <v>205</v>
      </c>
      <c r="R70" s="266" t="s">
        <v>66</v>
      </c>
    </row>
    <row r="71" spans="1:18" ht="12.75" customHeight="1">
      <c r="A71" s="266">
        <v>8</v>
      </c>
      <c r="B71" s="15" t="s">
        <v>285</v>
      </c>
      <c r="C71" s="15" t="s">
        <v>289</v>
      </c>
      <c r="D71" s="15" t="s">
        <v>307</v>
      </c>
      <c r="E71" s="15" t="s">
        <v>67</v>
      </c>
      <c r="F71" s="15" t="s">
        <v>117</v>
      </c>
      <c r="G71" s="15" t="s">
        <v>118</v>
      </c>
      <c r="H71" s="15" t="s">
        <v>362</v>
      </c>
      <c r="I71" s="15" t="s">
        <v>308</v>
      </c>
      <c r="J71" s="15" t="s">
        <v>49</v>
      </c>
      <c r="K71" s="15">
        <v>0.5</v>
      </c>
      <c r="L71" s="77">
        <v>51</v>
      </c>
      <c r="M71" s="77">
        <v>107</v>
      </c>
      <c r="N71" s="21">
        <f t="shared" si="17"/>
        <v>158</v>
      </c>
      <c r="O71" s="77">
        <v>51</v>
      </c>
      <c r="P71" s="77">
        <v>107</v>
      </c>
      <c r="Q71" s="21">
        <f t="shared" si="16"/>
        <v>158</v>
      </c>
      <c r="R71" s="266" t="s">
        <v>66</v>
      </c>
    </row>
    <row r="72" spans="1:18" ht="12.75" customHeight="1">
      <c r="A72" s="266">
        <v>9</v>
      </c>
      <c r="B72" s="15" t="s">
        <v>285</v>
      </c>
      <c r="C72" s="15" t="s">
        <v>289</v>
      </c>
      <c r="D72" s="15" t="s">
        <v>309</v>
      </c>
      <c r="E72" s="15" t="s">
        <v>26</v>
      </c>
      <c r="F72" s="15" t="s">
        <v>117</v>
      </c>
      <c r="G72" s="15" t="s">
        <v>118</v>
      </c>
      <c r="H72" s="15" t="s">
        <v>363</v>
      </c>
      <c r="I72" s="15" t="s">
        <v>310</v>
      </c>
      <c r="J72" s="15" t="s">
        <v>49</v>
      </c>
      <c r="K72" s="15">
        <v>3.5</v>
      </c>
      <c r="L72" s="77">
        <v>115</v>
      </c>
      <c r="M72" s="77">
        <v>241</v>
      </c>
      <c r="N72" s="21">
        <f t="shared" si="17"/>
        <v>356</v>
      </c>
      <c r="O72" s="77">
        <v>115</v>
      </c>
      <c r="P72" s="77">
        <v>241</v>
      </c>
      <c r="Q72" s="21">
        <f t="shared" si="16"/>
        <v>356</v>
      </c>
      <c r="R72" s="266" t="s">
        <v>66</v>
      </c>
    </row>
    <row r="73" spans="1:18" ht="12.75" customHeight="1">
      <c r="A73" s="266">
        <v>10</v>
      </c>
      <c r="B73" s="15" t="s">
        <v>285</v>
      </c>
      <c r="C73" s="15" t="s">
        <v>311</v>
      </c>
      <c r="D73" s="15" t="s">
        <v>312</v>
      </c>
      <c r="E73" s="15" t="s">
        <v>313</v>
      </c>
      <c r="F73" s="15" t="s">
        <v>117</v>
      </c>
      <c r="G73" s="15" t="s">
        <v>118</v>
      </c>
      <c r="H73" s="15" t="s">
        <v>364</v>
      </c>
      <c r="I73" s="15" t="s">
        <v>314</v>
      </c>
      <c r="J73" s="15" t="s">
        <v>49</v>
      </c>
      <c r="K73" s="15">
        <v>3.5</v>
      </c>
      <c r="L73" s="77">
        <v>123</v>
      </c>
      <c r="M73" s="77">
        <v>256</v>
      </c>
      <c r="N73" s="21">
        <f t="shared" si="17"/>
        <v>379</v>
      </c>
      <c r="O73" s="77">
        <v>123</v>
      </c>
      <c r="P73" s="77">
        <v>256</v>
      </c>
      <c r="Q73" s="21">
        <f t="shared" si="16"/>
        <v>379</v>
      </c>
      <c r="R73" s="266" t="s">
        <v>66</v>
      </c>
    </row>
    <row r="74" spans="1:18" ht="12.75" customHeight="1">
      <c r="A74" s="266">
        <v>11</v>
      </c>
      <c r="B74" s="15" t="s">
        <v>285</v>
      </c>
      <c r="C74" s="15" t="s">
        <v>315</v>
      </c>
      <c r="D74" s="15" t="s">
        <v>316</v>
      </c>
      <c r="E74" s="15" t="s">
        <v>25</v>
      </c>
      <c r="F74" s="15" t="s">
        <v>117</v>
      </c>
      <c r="G74" s="15" t="s">
        <v>118</v>
      </c>
      <c r="H74" s="15" t="s">
        <v>365</v>
      </c>
      <c r="I74" s="15" t="s">
        <v>317</v>
      </c>
      <c r="J74" s="15" t="s">
        <v>49</v>
      </c>
      <c r="K74" s="15">
        <v>3.5</v>
      </c>
      <c r="L74" s="77">
        <v>32</v>
      </c>
      <c r="M74" s="77">
        <v>68</v>
      </c>
      <c r="N74" s="21">
        <f t="shared" si="17"/>
        <v>100</v>
      </c>
      <c r="O74" s="77">
        <v>32</v>
      </c>
      <c r="P74" s="77">
        <v>68</v>
      </c>
      <c r="Q74" s="21">
        <f t="shared" si="16"/>
        <v>100</v>
      </c>
      <c r="R74" s="266" t="s">
        <v>66</v>
      </c>
    </row>
    <row r="75" spans="1:18" ht="12.75" customHeight="1">
      <c r="A75" s="266">
        <v>12</v>
      </c>
      <c r="B75" s="15" t="s">
        <v>285</v>
      </c>
      <c r="C75" s="15" t="s">
        <v>318</v>
      </c>
      <c r="D75" s="15" t="s">
        <v>319</v>
      </c>
      <c r="E75" s="15" t="s">
        <v>41</v>
      </c>
      <c r="F75" s="15" t="s">
        <v>117</v>
      </c>
      <c r="G75" s="15" t="s">
        <v>118</v>
      </c>
      <c r="H75" s="15" t="s">
        <v>366</v>
      </c>
      <c r="I75" s="15" t="s">
        <v>320</v>
      </c>
      <c r="J75" s="15" t="s">
        <v>49</v>
      </c>
      <c r="K75" s="15">
        <v>10.5</v>
      </c>
      <c r="L75" s="77">
        <v>381</v>
      </c>
      <c r="M75" s="77">
        <v>793</v>
      </c>
      <c r="N75" s="21">
        <f t="shared" si="17"/>
        <v>1174</v>
      </c>
      <c r="O75" s="77">
        <v>381</v>
      </c>
      <c r="P75" s="77">
        <v>793</v>
      </c>
      <c r="Q75" s="21">
        <f t="shared" si="16"/>
        <v>1174</v>
      </c>
      <c r="R75" s="266" t="s">
        <v>66</v>
      </c>
    </row>
    <row r="76" spans="1:18" ht="12.75" customHeight="1">
      <c r="A76" s="266">
        <v>13</v>
      </c>
      <c r="B76" s="15" t="s">
        <v>285</v>
      </c>
      <c r="C76" s="15" t="s">
        <v>321</v>
      </c>
      <c r="D76" s="15" t="s">
        <v>322</v>
      </c>
      <c r="E76" s="15" t="s">
        <v>323</v>
      </c>
      <c r="F76" s="15" t="s">
        <v>117</v>
      </c>
      <c r="G76" s="15" t="s">
        <v>118</v>
      </c>
      <c r="H76" s="15" t="s">
        <v>367</v>
      </c>
      <c r="I76" s="15" t="s">
        <v>324</v>
      </c>
      <c r="J76" s="15" t="s">
        <v>49</v>
      </c>
      <c r="K76" s="15">
        <v>6.5</v>
      </c>
      <c r="L76" s="77">
        <v>147</v>
      </c>
      <c r="M76" s="77">
        <v>307</v>
      </c>
      <c r="N76" s="21">
        <f t="shared" si="17"/>
        <v>454</v>
      </c>
      <c r="O76" s="77">
        <v>147</v>
      </c>
      <c r="P76" s="77">
        <v>307</v>
      </c>
      <c r="Q76" s="21">
        <f t="shared" si="16"/>
        <v>454</v>
      </c>
      <c r="R76" s="266" t="s">
        <v>66</v>
      </c>
    </row>
    <row r="77" spans="1:18" ht="12.75" customHeight="1">
      <c r="A77" s="266">
        <v>14</v>
      </c>
      <c r="B77" s="15" t="s">
        <v>285</v>
      </c>
      <c r="C77" s="29" t="s">
        <v>325</v>
      </c>
      <c r="D77" s="29" t="s">
        <v>326</v>
      </c>
      <c r="E77" s="29" t="s">
        <v>17</v>
      </c>
      <c r="F77" s="15" t="s">
        <v>117</v>
      </c>
      <c r="G77" s="15" t="s">
        <v>118</v>
      </c>
      <c r="H77" s="15" t="s">
        <v>368</v>
      </c>
      <c r="I77" s="29" t="s">
        <v>327</v>
      </c>
      <c r="J77" s="29" t="s">
        <v>49</v>
      </c>
      <c r="K77" s="15">
        <v>16.100000000000001</v>
      </c>
      <c r="L77" s="30">
        <v>14938</v>
      </c>
      <c r="M77" s="30">
        <v>31027</v>
      </c>
      <c r="N77" s="21">
        <f t="shared" si="17"/>
        <v>45965</v>
      </c>
      <c r="O77" s="30">
        <v>14938</v>
      </c>
      <c r="P77" s="30">
        <v>31027</v>
      </c>
      <c r="Q77" s="21">
        <f t="shared" si="16"/>
        <v>45965</v>
      </c>
      <c r="R77" s="266" t="s">
        <v>66</v>
      </c>
    </row>
    <row r="78" spans="1:18" ht="12.75" customHeight="1">
      <c r="A78" s="266">
        <v>15</v>
      </c>
      <c r="B78" s="15" t="s">
        <v>285</v>
      </c>
      <c r="C78" s="15" t="s">
        <v>289</v>
      </c>
      <c r="D78" s="15" t="s">
        <v>328</v>
      </c>
      <c r="E78" s="15"/>
      <c r="F78" s="15" t="s">
        <v>117</v>
      </c>
      <c r="G78" s="15" t="s">
        <v>118</v>
      </c>
      <c r="H78" s="15" t="s">
        <v>369</v>
      </c>
      <c r="I78" s="15" t="s">
        <v>329</v>
      </c>
      <c r="J78" s="15" t="s">
        <v>49</v>
      </c>
      <c r="K78" s="15">
        <v>6.5</v>
      </c>
      <c r="L78" s="77">
        <v>188</v>
      </c>
      <c r="M78" s="77">
        <v>393</v>
      </c>
      <c r="N78" s="21">
        <f t="shared" si="17"/>
        <v>581</v>
      </c>
      <c r="O78" s="77">
        <v>188</v>
      </c>
      <c r="P78" s="77">
        <v>393</v>
      </c>
      <c r="Q78" s="21">
        <f t="shared" si="16"/>
        <v>581</v>
      </c>
      <c r="R78" s="266" t="s">
        <v>66</v>
      </c>
    </row>
    <row r="79" spans="1:18" ht="12.75" customHeight="1">
      <c r="A79" s="266">
        <v>16</v>
      </c>
      <c r="B79" s="15" t="s">
        <v>285</v>
      </c>
      <c r="C79" s="15" t="s">
        <v>289</v>
      </c>
      <c r="D79" s="15" t="s">
        <v>330</v>
      </c>
      <c r="E79" s="15"/>
      <c r="F79" s="15" t="s">
        <v>117</v>
      </c>
      <c r="G79" s="15" t="s">
        <v>118</v>
      </c>
      <c r="H79" s="15" t="s">
        <v>370</v>
      </c>
      <c r="I79" s="15" t="s">
        <v>331</v>
      </c>
      <c r="J79" s="15" t="s">
        <v>49</v>
      </c>
      <c r="K79" s="15">
        <v>6.5</v>
      </c>
      <c r="L79" s="77">
        <v>3359</v>
      </c>
      <c r="M79" s="77">
        <v>6979</v>
      </c>
      <c r="N79" s="21">
        <f t="shared" si="17"/>
        <v>10338</v>
      </c>
      <c r="O79" s="77">
        <v>3359</v>
      </c>
      <c r="P79" s="77">
        <v>6979</v>
      </c>
      <c r="Q79" s="21">
        <f t="shared" si="16"/>
        <v>10338</v>
      </c>
      <c r="R79" s="266" t="s">
        <v>66</v>
      </c>
    </row>
    <row r="80" spans="1:18" ht="12.75" customHeight="1">
      <c r="A80" s="266">
        <v>17</v>
      </c>
      <c r="B80" s="15" t="s">
        <v>285</v>
      </c>
      <c r="C80" s="15" t="s">
        <v>332</v>
      </c>
      <c r="D80" s="15" t="s">
        <v>333</v>
      </c>
      <c r="E80" s="15" t="s">
        <v>41</v>
      </c>
      <c r="F80" s="15" t="s">
        <v>117</v>
      </c>
      <c r="G80" s="15" t="s">
        <v>118</v>
      </c>
      <c r="H80" s="15" t="s">
        <v>371</v>
      </c>
      <c r="I80" s="15" t="s">
        <v>334</v>
      </c>
      <c r="J80" s="15" t="s">
        <v>49</v>
      </c>
      <c r="K80" s="15">
        <v>12.5</v>
      </c>
      <c r="L80" s="77">
        <v>520</v>
      </c>
      <c r="M80" s="77">
        <v>1080</v>
      </c>
      <c r="N80" s="21">
        <f t="shared" si="17"/>
        <v>1600</v>
      </c>
      <c r="O80" s="77">
        <v>520</v>
      </c>
      <c r="P80" s="77">
        <v>1080</v>
      </c>
      <c r="Q80" s="21">
        <f t="shared" si="16"/>
        <v>1600</v>
      </c>
      <c r="R80" s="266" t="s">
        <v>66</v>
      </c>
    </row>
    <row r="81" spans="1:18" ht="12.75" customHeight="1">
      <c r="A81" s="266">
        <v>18</v>
      </c>
      <c r="B81" s="15" t="s">
        <v>285</v>
      </c>
      <c r="C81" s="15" t="s">
        <v>335</v>
      </c>
      <c r="D81" s="15" t="s">
        <v>299</v>
      </c>
      <c r="E81" s="15" t="s">
        <v>336</v>
      </c>
      <c r="F81" s="15" t="s">
        <v>117</v>
      </c>
      <c r="G81" s="15" t="s">
        <v>118</v>
      </c>
      <c r="H81" s="15" t="s">
        <v>372</v>
      </c>
      <c r="I81" s="15" t="s">
        <v>337</v>
      </c>
      <c r="J81" s="15" t="s">
        <v>49</v>
      </c>
      <c r="K81" s="15">
        <v>20.5</v>
      </c>
      <c r="L81" s="77">
        <v>2478</v>
      </c>
      <c r="M81" s="77">
        <v>5149</v>
      </c>
      <c r="N81" s="21">
        <f t="shared" si="17"/>
        <v>7627</v>
      </c>
      <c r="O81" s="77">
        <v>2478</v>
      </c>
      <c r="P81" s="77">
        <v>5149</v>
      </c>
      <c r="Q81" s="21">
        <f t="shared" si="16"/>
        <v>7627</v>
      </c>
      <c r="R81" s="266" t="s">
        <v>66</v>
      </c>
    </row>
    <row r="82" spans="1:18" ht="12.75" customHeight="1">
      <c r="A82" s="266">
        <v>19</v>
      </c>
      <c r="B82" s="15" t="s">
        <v>338</v>
      </c>
      <c r="C82" s="29" t="s">
        <v>1314</v>
      </c>
      <c r="D82" s="29" t="s">
        <v>339</v>
      </c>
      <c r="E82" s="29"/>
      <c r="F82" s="15" t="s">
        <v>117</v>
      </c>
      <c r="G82" s="15" t="s">
        <v>118</v>
      </c>
      <c r="H82" s="15" t="s">
        <v>373</v>
      </c>
      <c r="I82" s="29" t="s">
        <v>340</v>
      </c>
      <c r="J82" s="29" t="s">
        <v>49</v>
      </c>
      <c r="K82" s="15">
        <v>6.5</v>
      </c>
      <c r="L82" s="30">
        <v>743</v>
      </c>
      <c r="M82" s="30">
        <v>1544</v>
      </c>
      <c r="N82" s="21">
        <f t="shared" si="17"/>
        <v>2287</v>
      </c>
      <c r="O82" s="30">
        <v>743</v>
      </c>
      <c r="P82" s="30">
        <v>1544</v>
      </c>
      <c r="Q82" s="21">
        <f t="shared" si="16"/>
        <v>2287</v>
      </c>
      <c r="R82" s="266" t="s">
        <v>66</v>
      </c>
    </row>
    <row r="83" spans="1:18" ht="12.75" customHeight="1">
      <c r="A83" s="266">
        <v>20</v>
      </c>
      <c r="B83" s="15" t="s">
        <v>338</v>
      </c>
      <c r="C83" s="29" t="s">
        <v>1314</v>
      </c>
      <c r="D83" s="15" t="s">
        <v>341</v>
      </c>
      <c r="E83" s="15"/>
      <c r="F83" s="15" t="s">
        <v>117</v>
      </c>
      <c r="G83" s="15" t="s">
        <v>118</v>
      </c>
      <c r="H83" s="15" t="s">
        <v>374</v>
      </c>
      <c r="I83" s="15" t="s">
        <v>342</v>
      </c>
      <c r="J83" s="15" t="s">
        <v>49</v>
      </c>
      <c r="K83" s="15">
        <v>6.5</v>
      </c>
      <c r="L83" s="77">
        <v>4182</v>
      </c>
      <c r="M83" s="77">
        <v>8687</v>
      </c>
      <c r="N83" s="21">
        <f t="shared" si="17"/>
        <v>12869</v>
      </c>
      <c r="O83" s="77">
        <v>4182</v>
      </c>
      <c r="P83" s="77">
        <v>8687</v>
      </c>
      <c r="Q83" s="21">
        <f t="shared" si="16"/>
        <v>12869</v>
      </c>
      <c r="R83" s="266" t="s">
        <v>66</v>
      </c>
    </row>
    <row r="84" spans="1:18" ht="12.75" customHeight="1">
      <c r="A84" s="266">
        <v>21</v>
      </c>
      <c r="B84" s="15" t="s">
        <v>338</v>
      </c>
      <c r="C84" s="29" t="s">
        <v>1314</v>
      </c>
      <c r="D84" s="15" t="s">
        <v>343</v>
      </c>
      <c r="E84" s="15"/>
      <c r="F84" s="15" t="s">
        <v>117</v>
      </c>
      <c r="G84" s="15" t="s">
        <v>118</v>
      </c>
      <c r="H84" s="15" t="s">
        <v>375</v>
      </c>
      <c r="I84" s="15" t="s">
        <v>344</v>
      </c>
      <c r="J84" s="15" t="s">
        <v>49</v>
      </c>
      <c r="K84" s="15">
        <v>6.5</v>
      </c>
      <c r="L84" s="77">
        <v>1836</v>
      </c>
      <c r="M84" s="77">
        <v>3815</v>
      </c>
      <c r="N84" s="21">
        <f t="shared" si="17"/>
        <v>5651</v>
      </c>
      <c r="O84" s="77">
        <v>1836</v>
      </c>
      <c r="P84" s="77">
        <v>3815</v>
      </c>
      <c r="Q84" s="21">
        <f t="shared" si="16"/>
        <v>5651</v>
      </c>
      <c r="R84" s="266" t="s">
        <v>66</v>
      </c>
    </row>
    <row r="85" spans="1:18" s="85" customFormat="1" ht="12.75" customHeight="1">
      <c r="A85" s="303"/>
      <c r="B85" s="304"/>
      <c r="C85" s="304"/>
      <c r="D85" s="304"/>
      <c r="E85" s="304"/>
      <c r="F85" s="304"/>
      <c r="G85" s="304"/>
      <c r="H85" s="304"/>
      <c r="I85" s="304"/>
      <c r="J85" s="304"/>
      <c r="K85" s="305"/>
      <c r="L85" s="24">
        <f t="shared" ref="L85:Q85" si="18">SUM(L64:L84)</f>
        <v>30635</v>
      </c>
      <c r="M85" s="24">
        <f t="shared" si="18"/>
        <v>63660</v>
      </c>
      <c r="N85" s="24">
        <f t="shared" si="18"/>
        <v>94295</v>
      </c>
      <c r="O85" s="24">
        <f t="shared" si="18"/>
        <v>30635</v>
      </c>
      <c r="P85" s="24">
        <f t="shared" si="18"/>
        <v>63660</v>
      </c>
      <c r="Q85" s="24">
        <f t="shared" si="18"/>
        <v>94295</v>
      </c>
    </row>
    <row r="86" spans="1:18" s="85" customFormat="1" ht="36" customHeight="1">
      <c r="A86" s="306"/>
      <c r="B86" s="307"/>
      <c r="C86" s="307"/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8"/>
    </row>
    <row r="87" spans="1:18" s="85" customFormat="1" ht="32.1" customHeight="1">
      <c r="A87" s="104" t="s">
        <v>41</v>
      </c>
      <c r="B87" s="290" t="s">
        <v>345</v>
      </c>
      <c r="C87" s="291"/>
      <c r="D87" s="291"/>
      <c r="E87" s="291"/>
      <c r="F87" s="291"/>
      <c r="G87" s="291"/>
      <c r="H87" s="291"/>
      <c r="I87" s="291"/>
      <c r="J87" s="291"/>
      <c r="K87" s="292"/>
      <c r="L87" s="281" t="s">
        <v>4198</v>
      </c>
      <c r="M87" s="281"/>
      <c r="N87" s="281"/>
      <c r="O87" s="281" t="s">
        <v>4199</v>
      </c>
      <c r="P87" s="281"/>
      <c r="Q87" s="281"/>
      <c r="R87" s="275" t="s">
        <v>20</v>
      </c>
    </row>
    <row r="88" spans="1:18" s="85" customFormat="1" ht="42" customHeight="1">
      <c r="A88" s="86" t="s">
        <v>7</v>
      </c>
      <c r="B88" s="87" t="s">
        <v>57</v>
      </c>
      <c r="C88" s="87" t="s">
        <v>4</v>
      </c>
      <c r="D88" s="88" t="s">
        <v>5</v>
      </c>
      <c r="E88" s="88" t="s">
        <v>6</v>
      </c>
      <c r="F88" s="88" t="s">
        <v>8</v>
      </c>
      <c r="G88" s="88" t="s">
        <v>9</v>
      </c>
      <c r="H88" s="88" t="s">
        <v>64</v>
      </c>
      <c r="I88" s="88" t="s">
        <v>10</v>
      </c>
      <c r="J88" s="88" t="s">
        <v>11</v>
      </c>
      <c r="K88" s="86" t="s">
        <v>12</v>
      </c>
      <c r="L88" s="89" t="s">
        <v>13</v>
      </c>
      <c r="M88" s="89" t="s">
        <v>14</v>
      </c>
      <c r="N88" s="89" t="s">
        <v>15</v>
      </c>
      <c r="O88" s="89" t="s">
        <v>13</v>
      </c>
      <c r="P88" s="89" t="s">
        <v>14</v>
      </c>
      <c r="Q88" s="89" t="s">
        <v>3</v>
      </c>
      <c r="R88" s="276"/>
    </row>
    <row r="89" spans="1:18" ht="12.75" customHeight="1">
      <c r="A89" s="266">
        <v>1</v>
      </c>
      <c r="B89" s="28" t="s">
        <v>345</v>
      </c>
      <c r="C89" s="15" t="s">
        <v>351</v>
      </c>
      <c r="D89" s="15" t="s">
        <v>352</v>
      </c>
      <c r="E89" s="15" t="s">
        <v>27</v>
      </c>
      <c r="F89" s="15" t="s">
        <v>117</v>
      </c>
      <c r="G89" s="15" t="s">
        <v>118</v>
      </c>
      <c r="H89" s="15" t="s">
        <v>354</v>
      </c>
      <c r="I89" s="15" t="s">
        <v>353</v>
      </c>
      <c r="J89" s="15" t="s">
        <v>49</v>
      </c>
      <c r="K89" s="15">
        <v>12.5</v>
      </c>
      <c r="L89" s="77">
        <v>1403</v>
      </c>
      <c r="M89" s="77">
        <v>2915</v>
      </c>
      <c r="N89" s="21">
        <f>L89+M89</f>
        <v>4318</v>
      </c>
      <c r="O89" s="77">
        <v>1403</v>
      </c>
      <c r="P89" s="77">
        <v>2915</v>
      </c>
      <c r="Q89" s="21">
        <f>O89+P89</f>
        <v>4318</v>
      </c>
      <c r="R89" s="266" t="s">
        <v>66</v>
      </c>
    </row>
    <row r="90" spans="1:18" s="85" customFormat="1" ht="12.75" customHeight="1">
      <c r="A90" s="303"/>
      <c r="B90" s="304"/>
      <c r="C90" s="304"/>
      <c r="D90" s="304"/>
      <c r="E90" s="304"/>
      <c r="F90" s="304"/>
      <c r="G90" s="304"/>
      <c r="H90" s="304"/>
      <c r="I90" s="304"/>
      <c r="J90" s="304"/>
      <c r="K90" s="305"/>
      <c r="L90" s="24">
        <f t="shared" ref="L90:Q90" si="19">SUM(L89)</f>
        <v>1403</v>
      </c>
      <c r="M90" s="24">
        <f t="shared" si="19"/>
        <v>2915</v>
      </c>
      <c r="N90" s="24">
        <f t="shared" si="19"/>
        <v>4318</v>
      </c>
      <c r="O90" s="24">
        <f t="shared" si="19"/>
        <v>1403</v>
      </c>
      <c r="P90" s="24">
        <f t="shared" si="19"/>
        <v>2915</v>
      </c>
      <c r="Q90" s="24">
        <f t="shared" si="19"/>
        <v>4318</v>
      </c>
    </row>
    <row r="91" spans="1:18" s="85" customFormat="1" ht="36" customHeight="1">
      <c r="A91" s="306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8"/>
    </row>
    <row r="92" spans="1:18" s="85" customFormat="1" ht="32.1" customHeight="1">
      <c r="A92" s="104" t="s">
        <v>42</v>
      </c>
      <c r="B92" s="287" t="s">
        <v>119</v>
      </c>
      <c r="C92" s="288"/>
      <c r="D92" s="288"/>
      <c r="E92" s="288"/>
      <c r="F92" s="288"/>
      <c r="G92" s="288"/>
      <c r="H92" s="288"/>
      <c r="I92" s="288"/>
      <c r="J92" s="288"/>
      <c r="K92" s="289"/>
      <c r="L92" s="281" t="s">
        <v>4198</v>
      </c>
      <c r="M92" s="281"/>
      <c r="N92" s="281"/>
      <c r="O92" s="281" t="s">
        <v>4199</v>
      </c>
      <c r="P92" s="281"/>
      <c r="Q92" s="281"/>
      <c r="R92" s="275" t="s">
        <v>20</v>
      </c>
    </row>
    <row r="93" spans="1:18" s="85" customFormat="1" ht="42" customHeight="1">
      <c r="A93" s="86" t="s">
        <v>7</v>
      </c>
      <c r="B93" s="87" t="s">
        <v>57</v>
      </c>
      <c r="C93" s="87" t="s">
        <v>4</v>
      </c>
      <c r="D93" s="88" t="s">
        <v>5</v>
      </c>
      <c r="E93" s="88" t="s">
        <v>6</v>
      </c>
      <c r="F93" s="88" t="s">
        <v>8</v>
      </c>
      <c r="G93" s="88" t="s">
        <v>9</v>
      </c>
      <c r="H93" s="88" t="s">
        <v>64</v>
      </c>
      <c r="I93" s="88" t="s">
        <v>10</v>
      </c>
      <c r="J93" s="88" t="s">
        <v>11</v>
      </c>
      <c r="K93" s="86" t="s">
        <v>12</v>
      </c>
      <c r="L93" s="89" t="s">
        <v>13</v>
      </c>
      <c r="M93" s="89" t="s">
        <v>14</v>
      </c>
      <c r="N93" s="89" t="s">
        <v>15</v>
      </c>
      <c r="O93" s="89" t="s">
        <v>13</v>
      </c>
      <c r="P93" s="89" t="s">
        <v>14</v>
      </c>
      <c r="Q93" s="89" t="s">
        <v>3</v>
      </c>
      <c r="R93" s="276"/>
    </row>
    <row r="94" spans="1:18" ht="12.75" customHeight="1">
      <c r="A94" s="266">
        <v>1</v>
      </c>
      <c r="B94" s="28" t="s">
        <v>2424</v>
      </c>
      <c r="C94" s="29" t="s">
        <v>376</v>
      </c>
      <c r="D94" s="29" t="s">
        <v>377</v>
      </c>
      <c r="E94" s="29" t="s">
        <v>19</v>
      </c>
      <c r="F94" s="29" t="s">
        <v>122</v>
      </c>
      <c r="G94" s="29" t="s">
        <v>54</v>
      </c>
      <c r="H94" s="29" t="s">
        <v>378</v>
      </c>
      <c r="I94" s="29">
        <v>4163317</v>
      </c>
      <c r="J94" s="29" t="s">
        <v>47</v>
      </c>
      <c r="K94" s="30">
        <v>179</v>
      </c>
      <c r="L94" s="30">
        <v>315380</v>
      </c>
      <c r="M94" s="30">
        <v>0</v>
      </c>
      <c r="N94" s="21">
        <f>L94+M94</f>
        <v>315380</v>
      </c>
      <c r="O94" s="30">
        <v>315380</v>
      </c>
      <c r="P94" s="30">
        <v>0</v>
      </c>
      <c r="Q94" s="21">
        <f>O94+P94</f>
        <v>315380</v>
      </c>
      <c r="R94" s="266" t="s">
        <v>280</v>
      </c>
    </row>
    <row r="95" spans="1:18" ht="12.75" customHeight="1">
      <c r="A95" s="266">
        <v>2</v>
      </c>
      <c r="B95" s="28" t="s">
        <v>2424</v>
      </c>
      <c r="C95" s="29" t="s">
        <v>376</v>
      </c>
      <c r="D95" s="29" t="s">
        <v>379</v>
      </c>
      <c r="E95" s="29" t="s">
        <v>43</v>
      </c>
      <c r="F95" s="29" t="s">
        <v>380</v>
      </c>
      <c r="G95" s="29" t="s">
        <v>54</v>
      </c>
      <c r="H95" s="29" t="s">
        <v>381</v>
      </c>
      <c r="I95" s="29" t="s">
        <v>382</v>
      </c>
      <c r="J95" s="29" t="s">
        <v>48</v>
      </c>
      <c r="K95" s="30">
        <v>20</v>
      </c>
      <c r="L95" s="30">
        <v>49252</v>
      </c>
      <c r="M95" s="30">
        <v>0</v>
      </c>
      <c r="N95" s="21">
        <f t="shared" ref="N95:N97" si="20">L95+M95</f>
        <v>49252</v>
      </c>
      <c r="O95" s="30">
        <v>49252</v>
      </c>
      <c r="P95" s="30">
        <v>0</v>
      </c>
      <c r="Q95" s="21">
        <f t="shared" ref="Q95:Q97" si="21">O95+P95</f>
        <v>49252</v>
      </c>
      <c r="R95" s="266" t="s">
        <v>280</v>
      </c>
    </row>
    <row r="96" spans="1:18" ht="12.75" customHeight="1">
      <c r="A96" s="266">
        <v>3</v>
      </c>
      <c r="B96" s="28" t="s">
        <v>2424</v>
      </c>
      <c r="C96" s="29" t="s">
        <v>376</v>
      </c>
      <c r="D96" s="29" t="s">
        <v>377</v>
      </c>
      <c r="E96" s="29" t="s">
        <v>19</v>
      </c>
      <c r="F96" s="29" t="s">
        <v>122</v>
      </c>
      <c r="G96" s="29" t="s">
        <v>54</v>
      </c>
      <c r="H96" s="29" t="s">
        <v>383</v>
      </c>
      <c r="I96" s="29" t="s">
        <v>384</v>
      </c>
      <c r="J96" s="29" t="s">
        <v>47</v>
      </c>
      <c r="K96" s="30">
        <v>180</v>
      </c>
      <c r="L96" s="30">
        <v>183385</v>
      </c>
      <c r="M96" s="30">
        <v>0</v>
      </c>
      <c r="N96" s="21">
        <f t="shared" si="20"/>
        <v>183385</v>
      </c>
      <c r="O96" s="30">
        <v>183385</v>
      </c>
      <c r="P96" s="30">
        <v>0</v>
      </c>
      <c r="Q96" s="21">
        <f t="shared" si="21"/>
        <v>183385</v>
      </c>
      <c r="R96" s="266" t="s">
        <v>280</v>
      </c>
    </row>
    <row r="97" spans="1:19" ht="12.75" customHeight="1">
      <c r="A97" s="266">
        <v>4</v>
      </c>
      <c r="B97" s="28" t="s">
        <v>2424</v>
      </c>
      <c r="C97" s="29" t="s">
        <v>376</v>
      </c>
      <c r="D97" s="29" t="s">
        <v>377</v>
      </c>
      <c r="E97" s="29" t="s">
        <v>19</v>
      </c>
      <c r="F97" s="29" t="s">
        <v>122</v>
      </c>
      <c r="G97" s="29" t="s">
        <v>54</v>
      </c>
      <c r="H97" s="29" t="s">
        <v>385</v>
      </c>
      <c r="I97" s="29" t="s">
        <v>386</v>
      </c>
      <c r="J97" s="29" t="s">
        <v>47</v>
      </c>
      <c r="K97" s="30">
        <v>180</v>
      </c>
      <c r="L97" s="30">
        <v>1000</v>
      </c>
      <c r="M97" s="30">
        <v>0</v>
      </c>
      <c r="N97" s="21">
        <f t="shared" si="20"/>
        <v>1000</v>
      </c>
      <c r="O97" s="30">
        <v>1000</v>
      </c>
      <c r="P97" s="30">
        <v>0</v>
      </c>
      <c r="Q97" s="21">
        <f t="shared" si="21"/>
        <v>1000</v>
      </c>
      <c r="R97" s="266" t="s">
        <v>280</v>
      </c>
    </row>
    <row r="98" spans="1:19" s="85" customFormat="1" ht="12.75" customHeight="1">
      <c r="A98" s="303"/>
      <c r="B98" s="304"/>
      <c r="C98" s="304"/>
      <c r="D98" s="304"/>
      <c r="E98" s="304"/>
      <c r="F98" s="304"/>
      <c r="G98" s="304"/>
      <c r="H98" s="304"/>
      <c r="I98" s="304"/>
      <c r="J98" s="304"/>
      <c r="K98" s="305"/>
      <c r="L98" s="24">
        <f t="shared" ref="L98:Q98" si="22">SUM(L94:L97)</f>
        <v>549017</v>
      </c>
      <c r="M98" s="24">
        <f t="shared" si="22"/>
        <v>0</v>
      </c>
      <c r="N98" s="24">
        <f t="shared" si="22"/>
        <v>549017</v>
      </c>
      <c r="O98" s="24">
        <f t="shared" si="22"/>
        <v>549017</v>
      </c>
      <c r="P98" s="24">
        <f t="shared" si="22"/>
        <v>0</v>
      </c>
      <c r="Q98" s="24">
        <f t="shared" si="22"/>
        <v>549017</v>
      </c>
    </row>
    <row r="99" spans="1:19" ht="36" customHeight="1">
      <c r="A99" s="274"/>
      <c r="B99" s="274"/>
      <c r="C99" s="274"/>
      <c r="D99" s="274"/>
      <c r="E99" s="274"/>
      <c r="F99" s="274"/>
      <c r="G99" s="274"/>
      <c r="H99" s="274"/>
      <c r="I99" s="274"/>
      <c r="J99" s="274"/>
      <c r="K99" s="274"/>
      <c r="L99" s="27"/>
      <c r="M99" s="111"/>
      <c r="N99" s="111"/>
      <c r="O99" s="111"/>
      <c r="P99" s="111"/>
      <c r="Q99" s="111"/>
    </row>
    <row r="100" spans="1:19" ht="31.5" customHeight="1">
      <c r="A100" s="104" t="s">
        <v>37</v>
      </c>
      <c r="B100" s="287" t="s">
        <v>74</v>
      </c>
      <c r="C100" s="288"/>
      <c r="D100" s="288"/>
      <c r="E100" s="288"/>
      <c r="F100" s="288"/>
      <c r="G100" s="288"/>
      <c r="H100" s="288"/>
      <c r="I100" s="288"/>
      <c r="J100" s="288"/>
      <c r="K100" s="289"/>
      <c r="L100" s="281" t="s">
        <v>4198</v>
      </c>
      <c r="M100" s="281"/>
      <c r="N100" s="281"/>
      <c r="O100" s="281" t="s">
        <v>4199</v>
      </c>
      <c r="P100" s="281"/>
      <c r="Q100" s="281"/>
      <c r="R100" s="275" t="s">
        <v>20</v>
      </c>
    </row>
    <row r="101" spans="1:19" ht="42" customHeight="1">
      <c r="A101" s="79" t="s">
        <v>7</v>
      </c>
      <c r="B101" s="80" t="s">
        <v>31</v>
      </c>
      <c r="C101" s="80" t="s">
        <v>4</v>
      </c>
      <c r="D101" s="81" t="s">
        <v>5</v>
      </c>
      <c r="E101" s="81" t="s">
        <v>6</v>
      </c>
      <c r="F101" s="81" t="s">
        <v>8</v>
      </c>
      <c r="G101" s="81" t="s">
        <v>9</v>
      </c>
      <c r="H101" s="81" t="s">
        <v>22</v>
      </c>
      <c r="I101" s="81" t="s">
        <v>10</v>
      </c>
      <c r="J101" s="81" t="s">
        <v>11</v>
      </c>
      <c r="K101" s="79" t="s">
        <v>12</v>
      </c>
      <c r="L101" s="262" t="s">
        <v>13</v>
      </c>
      <c r="M101" s="79" t="s">
        <v>14</v>
      </c>
      <c r="N101" s="79" t="s">
        <v>3</v>
      </c>
      <c r="O101" s="262" t="s">
        <v>13</v>
      </c>
      <c r="P101" s="79" t="s">
        <v>14</v>
      </c>
      <c r="Q101" s="79" t="s">
        <v>3</v>
      </c>
      <c r="R101" s="276"/>
    </row>
    <row r="102" spans="1:19" ht="12.75" customHeight="1">
      <c r="A102" s="266">
        <v>1</v>
      </c>
      <c r="B102" s="117" t="s">
        <v>123</v>
      </c>
      <c r="C102" s="29" t="s">
        <v>61</v>
      </c>
      <c r="D102" s="29" t="s">
        <v>124</v>
      </c>
      <c r="E102" s="29">
        <v>6</v>
      </c>
      <c r="F102" s="15" t="s">
        <v>89</v>
      </c>
      <c r="G102" s="15" t="s">
        <v>54</v>
      </c>
      <c r="H102" s="29" t="s">
        <v>125</v>
      </c>
      <c r="I102" s="29" t="s">
        <v>126</v>
      </c>
      <c r="J102" s="29" t="s">
        <v>47</v>
      </c>
      <c r="K102" s="47">
        <v>380</v>
      </c>
      <c r="L102" s="30">
        <v>394063</v>
      </c>
      <c r="M102" s="30">
        <v>0</v>
      </c>
      <c r="N102" s="21">
        <f>L102+M102</f>
        <v>394063</v>
      </c>
      <c r="O102" s="30">
        <v>394063</v>
      </c>
      <c r="P102" s="30">
        <v>0</v>
      </c>
      <c r="Q102" s="21">
        <f>O102+P102</f>
        <v>394063</v>
      </c>
      <c r="R102" s="266" t="s">
        <v>129</v>
      </c>
    </row>
    <row r="103" spans="1:19" ht="12.75" customHeight="1">
      <c r="A103" s="266">
        <v>2</v>
      </c>
      <c r="B103" s="117" t="s">
        <v>123</v>
      </c>
      <c r="C103" s="29" t="s">
        <v>61</v>
      </c>
      <c r="D103" s="29" t="s">
        <v>124</v>
      </c>
      <c r="E103" s="29">
        <v>6</v>
      </c>
      <c r="F103" s="15" t="s">
        <v>89</v>
      </c>
      <c r="G103" s="15" t="s">
        <v>54</v>
      </c>
      <c r="H103" s="29" t="s">
        <v>127</v>
      </c>
      <c r="I103" s="29" t="s">
        <v>128</v>
      </c>
      <c r="J103" s="29" t="s">
        <v>47</v>
      </c>
      <c r="K103" s="47">
        <v>250</v>
      </c>
      <c r="L103" s="30">
        <v>1020752</v>
      </c>
      <c r="M103" s="30">
        <v>0</v>
      </c>
      <c r="N103" s="21">
        <f>L103+M103</f>
        <v>1020752</v>
      </c>
      <c r="O103" s="30">
        <v>1020752</v>
      </c>
      <c r="P103" s="30">
        <v>0</v>
      </c>
      <c r="Q103" s="21">
        <f>O103+P103</f>
        <v>1020752</v>
      </c>
      <c r="R103" s="266" t="s">
        <v>129</v>
      </c>
      <c r="S103" s="22"/>
    </row>
    <row r="104" spans="1:19" ht="12.75" customHeight="1">
      <c r="A104" s="277"/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4">
        <f t="shared" ref="L104:Q104" si="23">SUM(L102:L103)</f>
        <v>1414815</v>
      </c>
      <c r="M104" s="24">
        <f t="shared" si="23"/>
        <v>0</v>
      </c>
      <c r="N104" s="24">
        <f t="shared" si="23"/>
        <v>1414815</v>
      </c>
      <c r="O104" s="24">
        <f t="shared" si="23"/>
        <v>1414815</v>
      </c>
      <c r="P104" s="24">
        <f t="shared" si="23"/>
        <v>0</v>
      </c>
      <c r="Q104" s="24">
        <f t="shared" si="23"/>
        <v>1414815</v>
      </c>
      <c r="S104" s="23"/>
    </row>
    <row r="105" spans="1:19" s="85" customFormat="1" ht="36" customHeight="1">
      <c r="A105" s="306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8"/>
    </row>
    <row r="106" spans="1:19" ht="31.5" customHeight="1">
      <c r="A106" s="104" t="s">
        <v>40</v>
      </c>
      <c r="B106" s="287" t="s">
        <v>2425</v>
      </c>
      <c r="C106" s="288"/>
      <c r="D106" s="288"/>
      <c r="E106" s="288"/>
      <c r="F106" s="288"/>
      <c r="G106" s="288"/>
      <c r="H106" s="288"/>
      <c r="I106" s="288"/>
      <c r="J106" s="288"/>
      <c r="K106" s="289"/>
      <c r="L106" s="281" t="s">
        <v>4198</v>
      </c>
      <c r="M106" s="281"/>
      <c r="N106" s="281"/>
      <c r="O106" s="281" t="s">
        <v>4199</v>
      </c>
      <c r="P106" s="281"/>
      <c r="Q106" s="281"/>
      <c r="R106" s="275" t="s">
        <v>20</v>
      </c>
    </row>
    <row r="107" spans="1:19" ht="42" customHeight="1">
      <c r="A107" s="79" t="s">
        <v>7</v>
      </c>
      <c r="B107" s="80" t="s">
        <v>31</v>
      </c>
      <c r="C107" s="80" t="s">
        <v>4</v>
      </c>
      <c r="D107" s="81" t="s">
        <v>5</v>
      </c>
      <c r="E107" s="81" t="s">
        <v>6</v>
      </c>
      <c r="F107" s="81" t="s">
        <v>8</v>
      </c>
      <c r="G107" s="81" t="s">
        <v>9</v>
      </c>
      <c r="H107" s="81" t="s">
        <v>22</v>
      </c>
      <c r="I107" s="81" t="s">
        <v>10</v>
      </c>
      <c r="J107" s="81" t="s">
        <v>11</v>
      </c>
      <c r="K107" s="79" t="s">
        <v>12</v>
      </c>
      <c r="L107" s="262" t="s">
        <v>13</v>
      </c>
      <c r="M107" s="79" t="s">
        <v>14</v>
      </c>
      <c r="N107" s="79" t="s">
        <v>3</v>
      </c>
      <c r="O107" s="262" t="s">
        <v>13</v>
      </c>
      <c r="P107" s="79" t="s">
        <v>14</v>
      </c>
      <c r="Q107" s="79" t="s">
        <v>3</v>
      </c>
      <c r="R107" s="276"/>
    </row>
    <row r="108" spans="1:19" ht="12.75" customHeight="1">
      <c r="A108" s="266">
        <v>1</v>
      </c>
      <c r="B108" s="28" t="s">
        <v>387</v>
      </c>
      <c r="C108" s="29" t="s">
        <v>388</v>
      </c>
      <c r="D108" s="29" t="s">
        <v>389</v>
      </c>
      <c r="E108" s="29">
        <v>9</v>
      </c>
      <c r="F108" s="15" t="s">
        <v>91</v>
      </c>
      <c r="G108" s="15" t="s">
        <v>92</v>
      </c>
      <c r="H108" s="29" t="s">
        <v>390</v>
      </c>
      <c r="I108" s="29" t="s">
        <v>391</v>
      </c>
      <c r="J108" s="29" t="s">
        <v>47</v>
      </c>
      <c r="K108" s="47" t="s">
        <v>392</v>
      </c>
      <c r="L108" s="30">
        <v>136987</v>
      </c>
      <c r="M108" s="30">
        <v>0</v>
      </c>
      <c r="N108" s="21">
        <v>136987</v>
      </c>
      <c r="O108" s="30">
        <v>136987</v>
      </c>
      <c r="P108" s="30">
        <v>0</v>
      </c>
      <c r="Q108" s="21">
        <v>136987</v>
      </c>
      <c r="R108" s="266" t="s">
        <v>52</v>
      </c>
    </row>
    <row r="109" spans="1:19" ht="12.75" customHeight="1">
      <c r="A109" s="282"/>
      <c r="B109" s="283"/>
      <c r="C109" s="283"/>
      <c r="D109" s="283"/>
      <c r="E109" s="283"/>
      <c r="F109" s="283"/>
      <c r="G109" s="283"/>
      <c r="H109" s="283"/>
      <c r="I109" s="283"/>
      <c r="J109" s="283"/>
      <c r="K109" s="284"/>
      <c r="L109" s="24">
        <f t="shared" ref="L109:Q109" si="24">SUM(L108)</f>
        <v>136987</v>
      </c>
      <c r="M109" s="24">
        <f t="shared" si="24"/>
        <v>0</v>
      </c>
      <c r="N109" s="24">
        <f t="shared" si="24"/>
        <v>136987</v>
      </c>
      <c r="O109" s="24">
        <f t="shared" si="24"/>
        <v>136987</v>
      </c>
      <c r="P109" s="24">
        <f t="shared" si="24"/>
        <v>0</v>
      </c>
      <c r="Q109" s="24">
        <f t="shared" si="24"/>
        <v>136987</v>
      </c>
    </row>
    <row r="110" spans="1:19" ht="36" customHeight="1">
      <c r="A110" s="274"/>
      <c r="B110" s="274"/>
      <c r="C110" s="274"/>
      <c r="D110" s="274"/>
      <c r="E110" s="274"/>
      <c r="F110" s="274"/>
      <c r="G110" s="274"/>
      <c r="H110" s="274"/>
      <c r="I110" s="274"/>
      <c r="J110" s="274"/>
      <c r="K110" s="274"/>
      <c r="L110" s="27"/>
      <c r="M110" s="111"/>
      <c r="N110" s="111"/>
      <c r="O110" s="111"/>
      <c r="P110" s="111"/>
      <c r="Q110" s="111"/>
    </row>
    <row r="111" spans="1:19" s="85" customFormat="1" ht="32.1" customHeight="1">
      <c r="A111" s="104" t="s">
        <v>38</v>
      </c>
      <c r="B111" s="287" t="s">
        <v>86</v>
      </c>
      <c r="C111" s="288"/>
      <c r="D111" s="288"/>
      <c r="E111" s="288"/>
      <c r="F111" s="288"/>
      <c r="G111" s="288"/>
      <c r="H111" s="288"/>
      <c r="I111" s="288"/>
      <c r="J111" s="288"/>
      <c r="K111" s="289"/>
      <c r="L111" s="281" t="s">
        <v>4198</v>
      </c>
      <c r="M111" s="281"/>
      <c r="N111" s="281"/>
      <c r="O111" s="281" t="s">
        <v>4199</v>
      </c>
      <c r="P111" s="281"/>
      <c r="Q111" s="281"/>
      <c r="R111" s="275" t="s">
        <v>20</v>
      </c>
    </row>
    <row r="112" spans="1:19" s="85" customFormat="1" ht="42" customHeight="1">
      <c r="A112" s="86" t="s">
        <v>7</v>
      </c>
      <c r="B112" s="87" t="s">
        <v>57</v>
      </c>
      <c r="C112" s="87" t="s">
        <v>4</v>
      </c>
      <c r="D112" s="88" t="s">
        <v>5</v>
      </c>
      <c r="E112" s="88" t="s">
        <v>6</v>
      </c>
      <c r="F112" s="88" t="s">
        <v>8</v>
      </c>
      <c r="G112" s="88" t="s">
        <v>9</v>
      </c>
      <c r="H112" s="88" t="s">
        <v>58</v>
      </c>
      <c r="I112" s="88" t="s">
        <v>10</v>
      </c>
      <c r="J112" s="88" t="s">
        <v>11</v>
      </c>
      <c r="K112" s="86" t="s">
        <v>12</v>
      </c>
      <c r="L112" s="89" t="s">
        <v>13</v>
      </c>
      <c r="M112" s="89" t="s">
        <v>14</v>
      </c>
      <c r="N112" s="89" t="s">
        <v>15</v>
      </c>
      <c r="O112" s="89" t="s">
        <v>13</v>
      </c>
      <c r="P112" s="89" t="s">
        <v>14</v>
      </c>
      <c r="Q112" s="89" t="s">
        <v>3</v>
      </c>
      <c r="R112" s="276"/>
    </row>
    <row r="113" spans="1:18" ht="12.75" customHeight="1">
      <c r="A113" s="266">
        <v>1</v>
      </c>
      <c r="B113" s="142" t="s">
        <v>483</v>
      </c>
      <c r="C113" s="15" t="s">
        <v>484</v>
      </c>
      <c r="D113" s="266" t="s">
        <v>485</v>
      </c>
      <c r="E113" s="15">
        <v>16</v>
      </c>
      <c r="F113" s="15" t="s">
        <v>104</v>
      </c>
      <c r="G113" s="15" t="s">
        <v>54</v>
      </c>
      <c r="H113" s="15" t="s">
        <v>486</v>
      </c>
      <c r="I113" s="15">
        <v>11914426</v>
      </c>
      <c r="J113" s="15" t="s">
        <v>48</v>
      </c>
      <c r="K113" s="266">
        <v>35</v>
      </c>
      <c r="L113" s="21">
        <v>25500</v>
      </c>
      <c r="M113" s="21">
        <v>0</v>
      </c>
      <c r="N113" s="21">
        <f>L113+M113</f>
        <v>25500</v>
      </c>
      <c r="O113" s="21">
        <v>25500</v>
      </c>
      <c r="P113" s="21">
        <v>0</v>
      </c>
      <c r="Q113" s="21">
        <f>O113+P113</f>
        <v>25500</v>
      </c>
      <c r="R113" s="266" t="s">
        <v>280</v>
      </c>
    </row>
    <row r="114" spans="1:18" ht="12.75" customHeight="1">
      <c r="A114" s="266">
        <v>2</v>
      </c>
      <c r="B114" s="142" t="s">
        <v>483</v>
      </c>
      <c r="C114" s="15" t="s">
        <v>484</v>
      </c>
      <c r="D114" s="266" t="s">
        <v>485</v>
      </c>
      <c r="E114" s="15">
        <v>16</v>
      </c>
      <c r="F114" s="15" t="s">
        <v>104</v>
      </c>
      <c r="G114" s="15" t="s">
        <v>54</v>
      </c>
      <c r="H114" s="15" t="s">
        <v>487</v>
      </c>
      <c r="I114" s="15" t="s">
        <v>488</v>
      </c>
      <c r="J114" s="15" t="s">
        <v>47</v>
      </c>
      <c r="K114" s="266">
        <v>72</v>
      </c>
      <c r="L114" s="21">
        <v>95040</v>
      </c>
      <c r="M114" s="21">
        <v>0</v>
      </c>
      <c r="N114" s="21">
        <f t="shared" ref="N114:N117" si="25">L114+M114</f>
        <v>95040</v>
      </c>
      <c r="O114" s="21">
        <v>95040</v>
      </c>
      <c r="P114" s="21">
        <v>0</v>
      </c>
      <c r="Q114" s="21">
        <f t="shared" ref="Q114:Q117" si="26">O114+P114</f>
        <v>95040</v>
      </c>
      <c r="R114" s="266" t="s">
        <v>280</v>
      </c>
    </row>
    <row r="115" spans="1:18" ht="12.75" customHeight="1">
      <c r="A115" s="266">
        <v>3</v>
      </c>
      <c r="B115" s="142" t="s">
        <v>483</v>
      </c>
      <c r="C115" s="15" t="s">
        <v>484</v>
      </c>
      <c r="D115" s="266" t="s">
        <v>489</v>
      </c>
      <c r="E115" s="15" t="s">
        <v>490</v>
      </c>
      <c r="F115" s="15" t="s">
        <v>62</v>
      </c>
      <c r="G115" s="15" t="s">
        <v>63</v>
      </c>
      <c r="H115" s="15" t="s">
        <v>491</v>
      </c>
      <c r="I115" s="15" t="s">
        <v>492</v>
      </c>
      <c r="J115" s="15" t="s">
        <v>48</v>
      </c>
      <c r="K115" s="266">
        <v>35</v>
      </c>
      <c r="L115" s="21">
        <v>29850</v>
      </c>
      <c r="M115" s="21">
        <v>0</v>
      </c>
      <c r="N115" s="21">
        <f t="shared" si="25"/>
        <v>29850</v>
      </c>
      <c r="O115" s="21">
        <v>29850</v>
      </c>
      <c r="P115" s="21">
        <v>0</v>
      </c>
      <c r="Q115" s="21">
        <f t="shared" si="26"/>
        <v>29850</v>
      </c>
      <c r="R115" s="266" t="s">
        <v>52</v>
      </c>
    </row>
    <row r="116" spans="1:18" ht="12.75" customHeight="1">
      <c r="A116" s="266">
        <v>4</v>
      </c>
      <c r="B116" s="142" t="s">
        <v>483</v>
      </c>
      <c r="C116" s="15" t="s">
        <v>484</v>
      </c>
      <c r="D116" s="266" t="s">
        <v>489</v>
      </c>
      <c r="E116" s="15" t="s">
        <v>490</v>
      </c>
      <c r="F116" s="15" t="s">
        <v>62</v>
      </c>
      <c r="G116" s="15" t="s">
        <v>63</v>
      </c>
      <c r="H116" s="15" t="s">
        <v>493</v>
      </c>
      <c r="I116" s="15" t="s">
        <v>494</v>
      </c>
      <c r="J116" s="15" t="s">
        <v>48</v>
      </c>
      <c r="K116" s="266">
        <v>24</v>
      </c>
      <c r="L116" s="21">
        <v>63930</v>
      </c>
      <c r="M116" s="21">
        <v>0</v>
      </c>
      <c r="N116" s="21">
        <f t="shared" si="25"/>
        <v>63930</v>
      </c>
      <c r="O116" s="21">
        <v>63930</v>
      </c>
      <c r="P116" s="21">
        <v>0</v>
      </c>
      <c r="Q116" s="21">
        <f t="shared" si="26"/>
        <v>63930</v>
      </c>
      <c r="R116" s="266" t="s">
        <v>52</v>
      </c>
    </row>
    <row r="117" spans="1:18" ht="12.75" customHeight="1">
      <c r="A117" s="266">
        <v>5</v>
      </c>
      <c r="B117" s="142" t="s">
        <v>483</v>
      </c>
      <c r="C117" s="15" t="s">
        <v>484</v>
      </c>
      <c r="D117" s="266" t="s">
        <v>489</v>
      </c>
      <c r="E117" s="15" t="s">
        <v>490</v>
      </c>
      <c r="F117" s="15" t="s">
        <v>62</v>
      </c>
      <c r="G117" s="15" t="s">
        <v>63</v>
      </c>
      <c r="H117" s="15" t="s">
        <v>495</v>
      </c>
      <c r="I117" s="15" t="s">
        <v>496</v>
      </c>
      <c r="J117" s="15" t="s">
        <v>48</v>
      </c>
      <c r="K117" s="266">
        <v>2</v>
      </c>
      <c r="L117" s="21">
        <v>2202</v>
      </c>
      <c r="M117" s="21">
        <v>0</v>
      </c>
      <c r="N117" s="21">
        <f t="shared" si="25"/>
        <v>2202</v>
      </c>
      <c r="O117" s="21">
        <v>2202</v>
      </c>
      <c r="P117" s="21">
        <v>0</v>
      </c>
      <c r="Q117" s="21">
        <f t="shared" si="26"/>
        <v>2202</v>
      </c>
      <c r="R117" s="266" t="s">
        <v>52</v>
      </c>
    </row>
    <row r="118" spans="1:18" s="85" customFormat="1" ht="12.75" customHeight="1">
      <c r="A118" s="303"/>
      <c r="B118" s="304"/>
      <c r="C118" s="304"/>
      <c r="D118" s="304"/>
      <c r="E118" s="304"/>
      <c r="F118" s="304"/>
      <c r="G118" s="304"/>
      <c r="H118" s="304"/>
      <c r="I118" s="304"/>
      <c r="J118" s="304"/>
      <c r="K118" s="305"/>
      <c r="L118" s="24">
        <f t="shared" ref="L118:Q118" si="27">SUM(L113:L117)</f>
        <v>216522</v>
      </c>
      <c r="M118" s="24">
        <f t="shared" si="27"/>
        <v>0</v>
      </c>
      <c r="N118" s="24">
        <f t="shared" si="27"/>
        <v>216522</v>
      </c>
      <c r="O118" s="24">
        <f t="shared" si="27"/>
        <v>216522</v>
      </c>
      <c r="P118" s="24">
        <f t="shared" si="27"/>
        <v>0</v>
      </c>
      <c r="Q118" s="24">
        <f t="shared" si="27"/>
        <v>216522</v>
      </c>
    </row>
    <row r="119" spans="1:18" s="115" customFormat="1" ht="36" customHeight="1"/>
    <row r="120" spans="1:18" s="85" customFormat="1" ht="32.1" customHeight="1">
      <c r="A120" s="104" t="s">
        <v>43</v>
      </c>
      <c r="B120" s="287" t="s">
        <v>2480</v>
      </c>
      <c r="C120" s="288"/>
      <c r="D120" s="288"/>
      <c r="E120" s="288"/>
      <c r="F120" s="288"/>
      <c r="G120" s="288"/>
      <c r="H120" s="288"/>
      <c r="I120" s="288"/>
      <c r="J120" s="288"/>
      <c r="K120" s="289"/>
      <c r="L120" s="281" t="s">
        <v>4198</v>
      </c>
      <c r="M120" s="281"/>
      <c r="N120" s="281"/>
      <c r="O120" s="281" t="s">
        <v>4199</v>
      </c>
      <c r="P120" s="281"/>
      <c r="Q120" s="281"/>
      <c r="R120" s="275" t="s">
        <v>20</v>
      </c>
    </row>
    <row r="121" spans="1:18" s="85" customFormat="1" ht="42" customHeight="1">
      <c r="A121" s="86" t="s">
        <v>7</v>
      </c>
      <c r="B121" s="87" t="s">
        <v>57</v>
      </c>
      <c r="C121" s="87" t="s">
        <v>4</v>
      </c>
      <c r="D121" s="88" t="s">
        <v>5</v>
      </c>
      <c r="E121" s="88" t="s">
        <v>6</v>
      </c>
      <c r="F121" s="88" t="s">
        <v>8</v>
      </c>
      <c r="G121" s="88" t="s">
        <v>9</v>
      </c>
      <c r="H121" s="88" t="s">
        <v>58</v>
      </c>
      <c r="I121" s="88" t="s">
        <v>10</v>
      </c>
      <c r="J121" s="88" t="s">
        <v>11</v>
      </c>
      <c r="K121" s="86" t="s">
        <v>12</v>
      </c>
      <c r="L121" s="86" t="s">
        <v>13</v>
      </c>
      <c r="M121" s="86" t="s">
        <v>14</v>
      </c>
      <c r="N121" s="86" t="s">
        <v>15</v>
      </c>
      <c r="O121" s="86" t="s">
        <v>13</v>
      </c>
      <c r="P121" s="86" t="s">
        <v>14</v>
      </c>
      <c r="Q121" s="86" t="s">
        <v>3</v>
      </c>
      <c r="R121" s="276"/>
    </row>
    <row r="122" spans="1:18" ht="13.8">
      <c r="A122" s="261">
        <v>1</v>
      </c>
      <c r="B122" s="135" t="s">
        <v>399</v>
      </c>
      <c r="C122" s="15" t="s">
        <v>400</v>
      </c>
      <c r="D122" s="15" t="s">
        <v>401</v>
      </c>
      <c r="E122" s="15" t="s">
        <v>17</v>
      </c>
      <c r="F122" s="15" t="s">
        <v>96</v>
      </c>
      <c r="G122" s="15" t="s">
        <v>54</v>
      </c>
      <c r="H122" s="15" t="s">
        <v>402</v>
      </c>
      <c r="I122" s="15" t="s">
        <v>1179</v>
      </c>
      <c r="J122" s="15" t="s">
        <v>47</v>
      </c>
      <c r="K122" s="261" t="s">
        <v>403</v>
      </c>
      <c r="L122" s="14">
        <v>271846</v>
      </c>
      <c r="M122" s="14">
        <v>0</v>
      </c>
      <c r="N122" s="14">
        <f>L122+M122</f>
        <v>271846</v>
      </c>
      <c r="O122" s="14">
        <v>271846</v>
      </c>
      <c r="P122" s="14">
        <v>0</v>
      </c>
      <c r="Q122" s="14">
        <f>O122+P122</f>
        <v>271846</v>
      </c>
      <c r="R122" s="266" t="s">
        <v>280</v>
      </c>
    </row>
    <row r="123" spans="1:18" ht="13.8">
      <c r="A123" s="261">
        <v>2</v>
      </c>
      <c r="B123" s="135" t="s">
        <v>399</v>
      </c>
      <c r="C123" s="15" t="s">
        <v>400</v>
      </c>
      <c r="D123" s="15" t="s">
        <v>401</v>
      </c>
      <c r="E123" s="15" t="s">
        <v>17</v>
      </c>
      <c r="F123" s="15" t="s">
        <v>96</v>
      </c>
      <c r="G123" s="15" t="s">
        <v>54</v>
      </c>
      <c r="H123" s="15" t="s">
        <v>404</v>
      </c>
      <c r="I123" s="15" t="s">
        <v>1180</v>
      </c>
      <c r="J123" s="15" t="s">
        <v>47</v>
      </c>
      <c r="K123" s="269" t="s">
        <v>405</v>
      </c>
      <c r="L123" s="14">
        <v>107743</v>
      </c>
      <c r="M123" s="14">
        <v>0</v>
      </c>
      <c r="N123" s="14">
        <f t="shared" ref="N123:N127" si="28">L123+M123</f>
        <v>107743</v>
      </c>
      <c r="O123" s="14">
        <v>107743</v>
      </c>
      <c r="P123" s="14">
        <v>0</v>
      </c>
      <c r="Q123" s="14">
        <f t="shared" ref="Q123:Q127" si="29">O123+P123</f>
        <v>107743</v>
      </c>
      <c r="R123" s="266" t="s">
        <v>280</v>
      </c>
    </row>
    <row r="124" spans="1:18" ht="13.8">
      <c r="A124" s="261">
        <v>3</v>
      </c>
      <c r="B124" s="135" t="s">
        <v>399</v>
      </c>
      <c r="C124" s="15" t="s">
        <v>400</v>
      </c>
      <c r="D124" s="15" t="s">
        <v>401</v>
      </c>
      <c r="E124" s="15" t="s">
        <v>17</v>
      </c>
      <c r="F124" s="15" t="s">
        <v>96</v>
      </c>
      <c r="G124" s="15" t="s">
        <v>54</v>
      </c>
      <c r="H124" s="15" t="s">
        <v>406</v>
      </c>
      <c r="I124" s="15" t="s">
        <v>1181</v>
      </c>
      <c r="J124" s="15" t="s">
        <v>47</v>
      </c>
      <c r="K124" s="269" t="s">
        <v>407</v>
      </c>
      <c r="L124" s="14">
        <v>94235</v>
      </c>
      <c r="M124" s="14">
        <v>0</v>
      </c>
      <c r="N124" s="14">
        <f t="shared" si="28"/>
        <v>94235</v>
      </c>
      <c r="O124" s="14">
        <v>94235</v>
      </c>
      <c r="P124" s="14">
        <v>0</v>
      </c>
      <c r="Q124" s="14">
        <f t="shared" si="29"/>
        <v>94235</v>
      </c>
      <c r="R124" s="266" t="s">
        <v>280</v>
      </c>
    </row>
    <row r="125" spans="1:18" ht="13.8">
      <c r="A125" s="261">
        <v>4</v>
      </c>
      <c r="B125" s="135" t="s">
        <v>399</v>
      </c>
      <c r="C125" s="15" t="s">
        <v>400</v>
      </c>
      <c r="D125" s="15" t="s">
        <v>401</v>
      </c>
      <c r="E125" s="15" t="s">
        <v>17</v>
      </c>
      <c r="F125" s="15" t="s">
        <v>96</v>
      </c>
      <c r="G125" s="15" t="s">
        <v>54</v>
      </c>
      <c r="H125" s="15" t="s">
        <v>408</v>
      </c>
      <c r="I125" s="15" t="s">
        <v>1182</v>
      </c>
      <c r="J125" s="15" t="s">
        <v>47</v>
      </c>
      <c r="K125" s="269" t="s">
        <v>409</v>
      </c>
      <c r="L125" s="14">
        <v>99340</v>
      </c>
      <c r="M125" s="14">
        <v>0</v>
      </c>
      <c r="N125" s="14">
        <f t="shared" si="28"/>
        <v>99340</v>
      </c>
      <c r="O125" s="14">
        <v>99340</v>
      </c>
      <c r="P125" s="14">
        <v>0</v>
      </c>
      <c r="Q125" s="14">
        <f t="shared" si="29"/>
        <v>99340</v>
      </c>
      <c r="R125" s="266" t="s">
        <v>280</v>
      </c>
    </row>
    <row r="126" spans="1:18" ht="13.8">
      <c r="A126" s="261">
        <v>5</v>
      </c>
      <c r="B126" s="135" t="s">
        <v>399</v>
      </c>
      <c r="C126" s="15" t="s">
        <v>400</v>
      </c>
      <c r="D126" s="15" t="s">
        <v>410</v>
      </c>
      <c r="E126" s="15" t="s">
        <v>28</v>
      </c>
      <c r="F126" s="15" t="s">
        <v>411</v>
      </c>
      <c r="G126" s="15" t="s">
        <v>54</v>
      </c>
      <c r="H126" s="15" t="s">
        <v>412</v>
      </c>
      <c r="I126" s="15" t="s">
        <v>1183</v>
      </c>
      <c r="J126" s="15" t="s">
        <v>48</v>
      </c>
      <c r="K126" s="269" t="s">
        <v>27</v>
      </c>
      <c r="L126" s="14">
        <v>2361</v>
      </c>
      <c r="M126" s="14">
        <v>0</v>
      </c>
      <c r="N126" s="14">
        <f t="shared" si="28"/>
        <v>2361</v>
      </c>
      <c r="O126" s="14">
        <v>2361</v>
      </c>
      <c r="P126" s="14">
        <v>0</v>
      </c>
      <c r="Q126" s="14">
        <f t="shared" si="29"/>
        <v>2361</v>
      </c>
      <c r="R126" s="266" t="s">
        <v>280</v>
      </c>
    </row>
    <row r="127" spans="1:18" ht="13.8">
      <c r="A127" s="261">
        <v>6</v>
      </c>
      <c r="B127" s="135" t="s">
        <v>399</v>
      </c>
      <c r="C127" s="15" t="s">
        <v>400</v>
      </c>
      <c r="D127" s="15" t="s">
        <v>410</v>
      </c>
      <c r="E127" s="15" t="s">
        <v>28</v>
      </c>
      <c r="F127" s="15" t="s">
        <v>411</v>
      </c>
      <c r="G127" s="15" t="s">
        <v>54</v>
      </c>
      <c r="H127" s="15" t="s">
        <v>413</v>
      </c>
      <c r="I127" s="15" t="s">
        <v>1184</v>
      </c>
      <c r="J127" s="15" t="s">
        <v>48</v>
      </c>
      <c r="K127" s="269" t="s">
        <v>27</v>
      </c>
      <c r="L127" s="14">
        <v>5433</v>
      </c>
      <c r="M127" s="14">
        <v>0</v>
      </c>
      <c r="N127" s="14">
        <f t="shared" si="28"/>
        <v>5433</v>
      </c>
      <c r="O127" s="14">
        <v>5433</v>
      </c>
      <c r="P127" s="14">
        <v>0</v>
      </c>
      <c r="Q127" s="14">
        <f t="shared" si="29"/>
        <v>5433</v>
      </c>
      <c r="R127" s="266" t="s">
        <v>280</v>
      </c>
    </row>
    <row r="128" spans="1:18" s="85" customFormat="1" ht="12.75" customHeight="1">
      <c r="A128" s="303"/>
      <c r="B128" s="304"/>
      <c r="C128" s="304"/>
      <c r="D128" s="304"/>
      <c r="E128" s="304"/>
      <c r="F128" s="304"/>
      <c r="G128" s="304"/>
      <c r="H128" s="304"/>
      <c r="I128" s="304"/>
      <c r="J128" s="304"/>
      <c r="K128" s="305"/>
      <c r="L128" s="24">
        <f t="shared" ref="L128:Q128" si="30">SUM(L122:L127)</f>
        <v>580958</v>
      </c>
      <c r="M128" s="24">
        <f t="shared" si="30"/>
        <v>0</v>
      </c>
      <c r="N128" s="24">
        <f t="shared" si="30"/>
        <v>580958</v>
      </c>
      <c r="O128" s="24">
        <f t="shared" si="30"/>
        <v>580958</v>
      </c>
      <c r="P128" s="24">
        <f t="shared" si="30"/>
        <v>0</v>
      </c>
      <c r="Q128" s="24">
        <f t="shared" si="30"/>
        <v>580958</v>
      </c>
    </row>
    <row r="129" spans="1:18" s="115" customFormat="1" ht="36" customHeight="1"/>
    <row r="130" spans="1:18" s="4" customFormat="1" ht="32.1" customHeight="1">
      <c r="A130" s="104" t="s">
        <v>70</v>
      </c>
      <c r="B130" s="287" t="s">
        <v>81</v>
      </c>
      <c r="C130" s="288"/>
      <c r="D130" s="288"/>
      <c r="E130" s="288"/>
      <c r="F130" s="288"/>
      <c r="G130" s="288"/>
      <c r="H130" s="288"/>
      <c r="I130" s="288"/>
      <c r="J130" s="288"/>
      <c r="K130" s="289"/>
      <c r="L130" s="281" t="s">
        <v>4198</v>
      </c>
      <c r="M130" s="281"/>
      <c r="N130" s="281"/>
      <c r="O130" s="281" t="s">
        <v>4199</v>
      </c>
      <c r="P130" s="281"/>
      <c r="Q130" s="281"/>
      <c r="R130" s="260" t="s">
        <v>20</v>
      </c>
    </row>
    <row r="131" spans="1:18" s="4" customFormat="1" ht="41.4">
      <c r="A131" s="86" t="s">
        <v>7</v>
      </c>
      <c r="B131" s="87" t="s">
        <v>57</v>
      </c>
      <c r="C131" s="87" t="s">
        <v>4</v>
      </c>
      <c r="D131" s="88" t="s">
        <v>5</v>
      </c>
      <c r="E131" s="88" t="s">
        <v>6</v>
      </c>
      <c r="F131" s="88" t="s">
        <v>8</v>
      </c>
      <c r="G131" s="88" t="s">
        <v>9</v>
      </c>
      <c r="H131" s="88" t="s">
        <v>58</v>
      </c>
      <c r="I131" s="88" t="s">
        <v>10</v>
      </c>
      <c r="J131" s="88" t="s">
        <v>11</v>
      </c>
      <c r="K131" s="86" t="s">
        <v>12</v>
      </c>
      <c r="L131" s="86" t="s">
        <v>13</v>
      </c>
      <c r="M131" s="86" t="s">
        <v>14</v>
      </c>
      <c r="N131" s="86" t="s">
        <v>15</v>
      </c>
      <c r="O131" s="86" t="s">
        <v>13</v>
      </c>
      <c r="P131" s="86" t="s">
        <v>14</v>
      </c>
      <c r="Q131" s="86" t="s">
        <v>3</v>
      </c>
      <c r="R131" s="261"/>
    </row>
    <row r="132" spans="1:18" ht="12.75" customHeight="1">
      <c r="A132" s="266">
        <v>1</v>
      </c>
      <c r="B132" s="15" t="s">
        <v>81</v>
      </c>
      <c r="C132" s="15" t="s">
        <v>418</v>
      </c>
      <c r="D132" s="15" t="s">
        <v>419</v>
      </c>
      <c r="E132" s="15" t="s">
        <v>19</v>
      </c>
      <c r="F132" s="15" t="s">
        <v>420</v>
      </c>
      <c r="G132" s="15" t="s">
        <v>421</v>
      </c>
      <c r="H132" s="152" t="s">
        <v>1185</v>
      </c>
      <c r="I132" s="15" t="s">
        <v>1186</v>
      </c>
      <c r="J132" s="15" t="s">
        <v>49</v>
      </c>
      <c r="K132" s="140">
        <v>32</v>
      </c>
      <c r="L132" s="77">
        <v>19703</v>
      </c>
      <c r="M132" s="77">
        <v>48003</v>
      </c>
      <c r="N132" s="21">
        <f>L132+M132</f>
        <v>67706</v>
      </c>
      <c r="O132" s="77">
        <v>19703</v>
      </c>
      <c r="P132" s="77">
        <v>48003</v>
      </c>
      <c r="Q132" s="21">
        <f>O132+P132</f>
        <v>67706</v>
      </c>
      <c r="R132" s="266" t="s">
        <v>66</v>
      </c>
    </row>
    <row r="133" spans="1:18" ht="12.75" customHeight="1">
      <c r="A133" s="266">
        <v>2</v>
      </c>
      <c r="B133" s="15" t="s">
        <v>81</v>
      </c>
      <c r="C133" s="15" t="s">
        <v>424</v>
      </c>
      <c r="D133" s="15" t="s">
        <v>425</v>
      </c>
      <c r="E133" s="15"/>
      <c r="F133" s="15" t="s">
        <v>420</v>
      </c>
      <c r="G133" s="15" t="s">
        <v>421</v>
      </c>
      <c r="H133" s="163" t="s">
        <v>1187</v>
      </c>
      <c r="I133" s="15">
        <v>30076453</v>
      </c>
      <c r="J133" s="15" t="s">
        <v>49</v>
      </c>
      <c r="K133" s="140" t="s">
        <v>67</v>
      </c>
      <c r="L133" s="77">
        <v>392</v>
      </c>
      <c r="M133" s="77">
        <v>617</v>
      </c>
      <c r="N133" s="21">
        <f t="shared" ref="N133:N173" si="31">L133+M133</f>
        <v>1009</v>
      </c>
      <c r="O133" s="77">
        <v>392</v>
      </c>
      <c r="P133" s="77">
        <v>617</v>
      </c>
      <c r="Q133" s="21">
        <f t="shared" ref="Q133:Q173" si="32">O133+P133</f>
        <v>1009</v>
      </c>
      <c r="R133" s="266" t="s">
        <v>66</v>
      </c>
    </row>
    <row r="134" spans="1:18" ht="12.75" customHeight="1">
      <c r="A134" s="266">
        <v>3</v>
      </c>
      <c r="B134" s="15" t="s">
        <v>81</v>
      </c>
      <c r="C134" s="15" t="s">
        <v>426</v>
      </c>
      <c r="D134" s="15" t="s">
        <v>427</v>
      </c>
      <c r="E134" s="15" t="s">
        <v>28</v>
      </c>
      <c r="F134" s="15" t="s">
        <v>428</v>
      </c>
      <c r="G134" s="15" t="s">
        <v>429</v>
      </c>
      <c r="H134" s="163" t="s">
        <v>1188</v>
      </c>
      <c r="I134" s="15" t="s">
        <v>1189</v>
      </c>
      <c r="J134" s="15" t="s">
        <v>49</v>
      </c>
      <c r="K134" s="140">
        <v>12</v>
      </c>
      <c r="L134" s="77">
        <v>11025</v>
      </c>
      <c r="M134" s="77">
        <v>20475</v>
      </c>
      <c r="N134" s="21">
        <f t="shared" si="31"/>
        <v>31500</v>
      </c>
      <c r="O134" s="77">
        <v>11025</v>
      </c>
      <c r="P134" s="77">
        <v>20475</v>
      </c>
      <c r="Q134" s="21">
        <f t="shared" si="32"/>
        <v>31500</v>
      </c>
      <c r="R134" s="266" t="s">
        <v>66</v>
      </c>
    </row>
    <row r="135" spans="1:18" ht="12.75" customHeight="1">
      <c r="A135" s="266">
        <v>4</v>
      </c>
      <c r="B135" s="15" t="s">
        <v>81</v>
      </c>
      <c r="C135" s="15" t="s">
        <v>432</v>
      </c>
      <c r="D135" s="15" t="s">
        <v>431</v>
      </c>
      <c r="E135" s="15" t="s">
        <v>17</v>
      </c>
      <c r="F135" s="29" t="s">
        <v>98</v>
      </c>
      <c r="G135" s="15" t="s">
        <v>99</v>
      </c>
      <c r="H135" s="163" t="s">
        <v>1190</v>
      </c>
      <c r="I135" s="15" t="s">
        <v>1191</v>
      </c>
      <c r="J135" s="15" t="s">
        <v>49</v>
      </c>
      <c r="K135" s="140">
        <v>10.5</v>
      </c>
      <c r="L135" s="77">
        <v>181</v>
      </c>
      <c r="M135" s="77">
        <v>335</v>
      </c>
      <c r="N135" s="21">
        <f t="shared" si="31"/>
        <v>516</v>
      </c>
      <c r="O135" s="77">
        <v>181</v>
      </c>
      <c r="P135" s="77">
        <v>335</v>
      </c>
      <c r="Q135" s="21">
        <f t="shared" si="32"/>
        <v>516</v>
      </c>
      <c r="R135" s="266" t="s">
        <v>66</v>
      </c>
    </row>
    <row r="136" spans="1:18" ht="12.75" customHeight="1">
      <c r="A136" s="266">
        <v>5</v>
      </c>
      <c r="B136" s="15" t="s">
        <v>81</v>
      </c>
      <c r="C136" s="29" t="s">
        <v>433</v>
      </c>
      <c r="D136" s="29" t="s">
        <v>421</v>
      </c>
      <c r="E136" s="29"/>
      <c r="F136" s="29" t="s">
        <v>420</v>
      </c>
      <c r="G136" s="29" t="s">
        <v>421</v>
      </c>
      <c r="H136" s="245" t="s">
        <v>1192</v>
      </c>
      <c r="I136" s="29" t="s">
        <v>1193</v>
      </c>
      <c r="J136" s="29" t="s">
        <v>49</v>
      </c>
      <c r="K136" s="140">
        <v>4.2</v>
      </c>
      <c r="L136" s="30">
        <v>733</v>
      </c>
      <c r="M136" s="77">
        <v>1362</v>
      </c>
      <c r="N136" s="21">
        <f t="shared" si="31"/>
        <v>2095</v>
      </c>
      <c r="O136" s="30">
        <v>733</v>
      </c>
      <c r="P136" s="77">
        <v>1362</v>
      </c>
      <c r="Q136" s="21">
        <f t="shared" si="32"/>
        <v>2095</v>
      </c>
      <c r="R136" s="266" t="s">
        <v>66</v>
      </c>
    </row>
    <row r="137" spans="1:18" ht="12.75" customHeight="1">
      <c r="A137" s="266">
        <v>6</v>
      </c>
      <c r="B137" s="15" t="s">
        <v>81</v>
      </c>
      <c r="C137" s="15" t="s">
        <v>434</v>
      </c>
      <c r="D137" s="15" t="s">
        <v>421</v>
      </c>
      <c r="E137" s="15"/>
      <c r="F137" s="15" t="s">
        <v>420</v>
      </c>
      <c r="G137" s="15" t="s">
        <v>421</v>
      </c>
      <c r="H137" s="163" t="s">
        <v>1194</v>
      </c>
      <c r="I137" s="15" t="s">
        <v>1195</v>
      </c>
      <c r="J137" s="15" t="s">
        <v>49</v>
      </c>
      <c r="K137" s="140">
        <v>4.2</v>
      </c>
      <c r="L137" s="77">
        <v>230</v>
      </c>
      <c r="M137" s="77">
        <v>427</v>
      </c>
      <c r="N137" s="21">
        <f t="shared" si="31"/>
        <v>657</v>
      </c>
      <c r="O137" s="77">
        <v>230</v>
      </c>
      <c r="P137" s="77">
        <v>427</v>
      </c>
      <c r="Q137" s="21">
        <f t="shared" si="32"/>
        <v>657</v>
      </c>
      <c r="R137" s="266" t="s">
        <v>66</v>
      </c>
    </row>
    <row r="138" spans="1:18" ht="12.75" customHeight="1">
      <c r="A138" s="266">
        <v>7</v>
      </c>
      <c r="B138" s="15" t="s">
        <v>81</v>
      </c>
      <c r="C138" s="15" t="s">
        <v>435</v>
      </c>
      <c r="D138" s="15" t="s">
        <v>421</v>
      </c>
      <c r="E138" s="15"/>
      <c r="F138" s="15" t="s">
        <v>420</v>
      </c>
      <c r="G138" s="15" t="s">
        <v>421</v>
      </c>
      <c r="H138" s="163" t="s">
        <v>1196</v>
      </c>
      <c r="I138" s="15" t="s">
        <v>1197</v>
      </c>
      <c r="J138" s="15" t="s">
        <v>49</v>
      </c>
      <c r="K138" s="140">
        <v>6.9</v>
      </c>
      <c r="L138" s="77">
        <v>207</v>
      </c>
      <c r="M138" s="77">
        <v>385</v>
      </c>
      <c r="N138" s="21">
        <f t="shared" si="31"/>
        <v>592</v>
      </c>
      <c r="O138" s="77">
        <v>207</v>
      </c>
      <c r="P138" s="77">
        <v>385</v>
      </c>
      <c r="Q138" s="21">
        <f t="shared" si="32"/>
        <v>592</v>
      </c>
      <c r="R138" s="266" t="s">
        <v>66</v>
      </c>
    </row>
    <row r="139" spans="1:18" ht="12.75" customHeight="1">
      <c r="A139" s="266">
        <v>8</v>
      </c>
      <c r="B139" s="15" t="s">
        <v>81</v>
      </c>
      <c r="C139" s="15" t="s">
        <v>436</v>
      </c>
      <c r="D139" s="15" t="s">
        <v>437</v>
      </c>
      <c r="E139" s="15" t="s">
        <v>17</v>
      </c>
      <c r="F139" s="15" t="s">
        <v>428</v>
      </c>
      <c r="G139" s="15" t="s">
        <v>429</v>
      </c>
      <c r="H139" s="163" t="s">
        <v>1198</v>
      </c>
      <c r="I139" s="15" t="s">
        <v>1199</v>
      </c>
      <c r="J139" s="15" t="s">
        <v>49</v>
      </c>
      <c r="K139" s="140" t="s">
        <v>38</v>
      </c>
      <c r="L139" s="77">
        <v>7408</v>
      </c>
      <c r="M139" s="77">
        <v>13757</v>
      </c>
      <c r="N139" s="21">
        <f t="shared" si="31"/>
        <v>21165</v>
      </c>
      <c r="O139" s="77">
        <v>7408</v>
      </c>
      <c r="P139" s="77">
        <v>13757</v>
      </c>
      <c r="Q139" s="21">
        <f t="shared" si="32"/>
        <v>21165</v>
      </c>
      <c r="R139" s="266" t="s">
        <v>66</v>
      </c>
    </row>
    <row r="140" spans="1:18" ht="12.75" customHeight="1">
      <c r="A140" s="266">
        <v>9</v>
      </c>
      <c r="B140" s="15" t="s">
        <v>81</v>
      </c>
      <c r="C140" s="15" t="s">
        <v>438</v>
      </c>
      <c r="D140" s="15" t="s">
        <v>439</v>
      </c>
      <c r="E140" s="15"/>
      <c r="F140" s="29" t="s">
        <v>428</v>
      </c>
      <c r="G140" s="15" t="s">
        <v>429</v>
      </c>
      <c r="H140" s="163" t="s">
        <v>1200</v>
      </c>
      <c r="I140" s="15" t="s">
        <v>1201</v>
      </c>
      <c r="J140" s="15" t="s">
        <v>49</v>
      </c>
      <c r="K140" s="140" t="s">
        <v>38</v>
      </c>
      <c r="L140" s="77">
        <v>110</v>
      </c>
      <c r="M140" s="77">
        <v>204</v>
      </c>
      <c r="N140" s="21">
        <f t="shared" si="31"/>
        <v>314</v>
      </c>
      <c r="O140" s="77">
        <v>110</v>
      </c>
      <c r="P140" s="77">
        <v>204</v>
      </c>
      <c r="Q140" s="21">
        <f t="shared" si="32"/>
        <v>314</v>
      </c>
      <c r="R140" s="266" t="s">
        <v>66</v>
      </c>
    </row>
    <row r="141" spans="1:18" ht="12.75" customHeight="1">
      <c r="A141" s="266">
        <v>11</v>
      </c>
      <c r="B141" s="15" t="s">
        <v>81</v>
      </c>
      <c r="C141" s="15" t="s">
        <v>422</v>
      </c>
      <c r="D141" s="29" t="s">
        <v>423</v>
      </c>
      <c r="E141" s="29" t="s">
        <v>19</v>
      </c>
      <c r="F141" s="29" t="s">
        <v>98</v>
      </c>
      <c r="G141" s="29" t="s">
        <v>99</v>
      </c>
      <c r="H141" s="163" t="s">
        <v>4178</v>
      </c>
      <c r="I141" s="15" t="s">
        <v>4179</v>
      </c>
      <c r="J141" s="29" t="s">
        <v>49</v>
      </c>
      <c r="K141" s="152">
        <v>25</v>
      </c>
      <c r="L141" s="30">
        <v>3346</v>
      </c>
      <c r="M141" s="77">
        <v>6071</v>
      </c>
      <c r="N141" s="21">
        <f t="shared" si="31"/>
        <v>9417</v>
      </c>
      <c r="O141" s="30">
        <v>3346</v>
      </c>
      <c r="P141" s="77">
        <v>6071</v>
      </c>
      <c r="Q141" s="21">
        <f t="shared" si="32"/>
        <v>9417</v>
      </c>
      <c r="R141" s="266" t="s">
        <v>66</v>
      </c>
    </row>
    <row r="142" spans="1:18" ht="12.75" customHeight="1">
      <c r="A142" s="266">
        <v>10</v>
      </c>
      <c r="B142" s="15" t="s">
        <v>81</v>
      </c>
      <c r="C142" s="15" t="s">
        <v>422</v>
      </c>
      <c r="D142" s="15" t="s">
        <v>423</v>
      </c>
      <c r="E142" s="15" t="s">
        <v>19</v>
      </c>
      <c r="F142" s="15" t="s">
        <v>98</v>
      </c>
      <c r="G142" s="15" t="s">
        <v>99</v>
      </c>
      <c r="H142" s="163" t="s">
        <v>4176</v>
      </c>
      <c r="I142" s="29" t="s">
        <v>4177</v>
      </c>
      <c r="J142" s="15" t="s">
        <v>49</v>
      </c>
      <c r="K142" s="152">
        <v>15</v>
      </c>
      <c r="L142" s="77">
        <v>10998</v>
      </c>
      <c r="M142" s="77">
        <v>20425</v>
      </c>
      <c r="N142" s="21">
        <f t="shared" si="31"/>
        <v>31423</v>
      </c>
      <c r="O142" s="77">
        <v>10998</v>
      </c>
      <c r="P142" s="77">
        <v>20425</v>
      </c>
      <c r="Q142" s="21">
        <f t="shared" si="32"/>
        <v>31423</v>
      </c>
      <c r="R142" s="266" t="s">
        <v>66</v>
      </c>
    </row>
    <row r="143" spans="1:18" ht="12.75" customHeight="1">
      <c r="A143" s="266">
        <v>12</v>
      </c>
      <c r="B143" s="15" t="s">
        <v>81</v>
      </c>
      <c r="C143" s="15" t="s">
        <v>422</v>
      </c>
      <c r="D143" s="15" t="s">
        <v>423</v>
      </c>
      <c r="E143" s="15" t="s">
        <v>19</v>
      </c>
      <c r="F143" s="15" t="s">
        <v>98</v>
      </c>
      <c r="G143" s="15" t="s">
        <v>99</v>
      </c>
      <c r="H143" s="163" t="s">
        <v>4175</v>
      </c>
      <c r="I143" s="15" t="s">
        <v>4174</v>
      </c>
      <c r="J143" s="15" t="s">
        <v>49</v>
      </c>
      <c r="K143" s="140" t="s">
        <v>348</v>
      </c>
      <c r="L143" s="77">
        <v>10109</v>
      </c>
      <c r="M143" s="77">
        <v>20525</v>
      </c>
      <c r="N143" s="21">
        <f t="shared" si="31"/>
        <v>30634</v>
      </c>
      <c r="O143" s="77">
        <v>10109</v>
      </c>
      <c r="P143" s="77">
        <v>20525</v>
      </c>
      <c r="Q143" s="21">
        <f t="shared" si="32"/>
        <v>30634</v>
      </c>
      <c r="R143" s="266" t="s">
        <v>66</v>
      </c>
    </row>
    <row r="144" spans="1:18" ht="12.75" customHeight="1">
      <c r="A144" s="266">
        <v>13</v>
      </c>
      <c r="B144" s="15" t="s">
        <v>81</v>
      </c>
      <c r="C144" s="15" t="s">
        <v>440</v>
      </c>
      <c r="D144" s="15" t="s">
        <v>441</v>
      </c>
      <c r="E144" s="15" t="s">
        <v>17</v>
      </c>
      <c r="F144" s="15" t="s">
        <v>420</v>
      </c>
      <c r="G144" s="15" t="s">
        <v>421</v>
      </c>
      <c r="H144" s="163" t="s">
        <v>1202</v>
      </c>
      <c r="I144" s="15" t="s">
        <v>1203</v>
      </c>
      <c r="J144" s="15" t="s">
        <v>49</v>
      </c>
      <c r="K144" s="140" t="s">
        <v>38</v>
      </c>
      <c r="L144" s="77">
        <v>14488</v>
      </c>
      <c r="M144" s="77">
        <v>26907</v>
      </c>
      <c r="N144" s="21">
        <f t="shared" si="31"/>
        <v>41395</v>
      </c>
      <c r="O144" s="77">
        <v>14488</v>
      </c>
      <c r="P144" s="77">
        <v>26907</v>
      </c>
      <c r="Q144" s="21">
        <f t="shared" si="32"/>
        <v>41395</v>
      </c>
      <c r="R144" s="266" t="s">
        <v>66</v>
      </c>
    </row>
    <row r="145" spans="1:18" ht="12.75" customHeight="1">
      <c r="A145" s="266">
        <v>14</v>
      </c>
      <c r="B145" s="15" t="s">
        <v>81</v>
      </c>
      <c r="C145" s="15" t="s">
        <v>442</v>
      </c>
      <c r="D145" s="15" t="s">
        <v>431</v>
      </c>
      <c r="E145" s="15" t="s">
        <v>17</v>
      </c>
      <c r="F145" s="15" t="s">
        <v>98</v>
      </c>
      <c r="G145" s="15" t="s">
        <v>99</v>
      </c>
      <c r="H145" s="163" t="s">
        <v>1204</v>
      </c>
      <c r="I145" s="15" t="s">
        <v>1205</v>
      </c>
      <c r="J145" s="15" t="s">
        <v>50</v>
      </c>
      <c r="K145" s="140" t="s">
        <v>67</v>
      </c>
      <c r="L145" s="77">
        <v>2244</v>
      </c>
      <c r="M145" s="77">
        <v>1260</v>
      </c>
      <c r="N145" s="21">
        <f t="shared" si="31"/>
        <v>3504</v>
      </c>
      <c r="O145" s="77">
        <v>2244</v>
      </c>
      <c r="P145" s="77">
        <v>1260</v>
      </c>
      <c r="Q145" s="21">
        <f t="shared" si="32"/>
        <v>3504</v>
      </c>
      <c r="R145" s="266" t="s">
        <v>66</v>
      </c>
    </row>
    <row r="146" spans="1:18" ht="12.75" customHeight="1">
      <c r="A146" s="266">
        <v>15</v>
      </c>
      <c r="B146" s="15" t="s">
        <v>81</v>
      </c>
      <c r="C146" s="15" t="s">
        <v>443</v>
      </c>
      <c r="D146" s="15" t="s">
        <v>444</v>
      </c>
      <c r="E146" s="15"/>
      <c r="F146" s="15" t="s">
        <v>420</v>
      </c>
      <c r="G146" s="15" t="s">
        <v>421</v>
      </c>
      <c r="H146" s="163" t="s">
        <v>1206</v>
      </c>
      <c r="I146" s="15" t="s">
        <v>1207</v>
      </c>
      <c r="J146" s="15" t="s">
        <v>49</v>
      </c>
      <c r="K146" s="140" t="s">
        <v>445</v>
      </c>
      <c r="L146" s="77">
        <v>32</v>
      </c>
      <c r="M146" s="77">
        <v>59</v>
      </c>
      <c r="N146" s="21">
        <f t="shared" si="31"/>
        <v>91</v>
      </c>
      <c r="O146" s="77">
        <v>32</v>
      </c>
      <c r="P146" s="77">
        <v>59</v>
      </c>
      <c r="Q146" s="21">
        <f t="shared" si="32"/>
        <v>91</v>
      </c>
      <c r="R146" s="266" t="s">
        <v>66</v>
      </c>
    </row>
    <row r="147" spans="1:18" ht="12.75" customHeight="1">
      <c r="A147" s="266">
        <v>16</v>
      </c>
      <c r="B147" s="15" t="s">
        <v>81</v>
      </c>
      <c r="C147" s="15" t="s">
        <v>446</v>
      </c>
      <c r="D147" s="15" t="s">
        <v>447</v>
      </c>
      <c r="E147" s="15" t="s">
        <v>448</v>
      </c>
      <c r="F147" s="15" t="s">
        <v>428</v>
      </c>
      <c r="G147" s="15" t="s">
        <v>429</v>
      </c>
      <c r="H147" s="163" t="s">
        <v>1208</v>
      </c>
      <c r="I147" s="15" t="s">
        <v>1209</v>
      </c>
      <c r="J147" s="15" t="s">
        <v>50</v>
      </c>
      <c r="K147" s="140" t="s">
        <v>27</v>
      </c>
      <c r="L147" s="77">
        <v>1038</v>
      </c>
      <c r="M147" s="77">
        <v>651</v>
      </c>
      <c r="N147" s="21">
        <f t="shared" si="31"/>
        <v>1689</v>
      </c>
      <c r="O147" s="77">
        <v>1038</v>
      </c>
      <c r="P147" s="77">
        <v>651</v>
      </c>
      <c r="Q147" s="21">
        <f t="shared" si="32"/>
        <v>1689</v>
      </c>
      <c r="R147" s="266" t="s">
        <v>66</v>
      </c>
    </row>
    <row r="148" spans="1:18" ht="12.75" customHeight="1">
      <c r="A148" s="266">
        <v>17</v>
      </c>
      <c r="B148" s="15" t="s">
        <v>81</v>
      </c>
      <c r="C148" s="15" t="s">
        <v>449</v>
      </c>
      <c r="D148" s="15" t="s">
        <v>427</v>
      </c>
      <c r="E148" s="15" t="s">
        <v>41</v>
      </c>
      <c r="F148" s="29" t="s">
        <v>428</v>
      </c>
      <c r="G148" s="15" t="s">
        <v>429</v>
      </c>
      <c r="H148" s="163" t="s">
        <v>1210</v>
      </c>
      <c r="I148" s="15" t="s">
        <v>1211</v>
      </c>
      <c r="J148" s="15" t="s">
        <v>49</v>
      </c>
      <c r="K148" s="140" t="s">
        <v>450</v>
      </c>
      <c r="L148" s="77">
        <v>18827</v>
      </c>
      <c r="M148" s="77">
        <v>34964</v>
      </c>
      <c r="N148" s="21">
        <f t="shared" si="31"/>
        <v>53791</v>
      </c>
      <c r="O148" s="77">
        <v>18827</v>
      </c>
      <c r="P148" s="77">
        <v>34964</v>
      </c>
      <c r="Q148" s="21">
        <f t="shared" si="32"/>
        <v>53791</v>
      </c>
      <c r="R148" s="266" t="s">
        <v>66</v>
      </c>
    </row>
    <row r="149" spans="1:18" ht="12.75" customHeight="1">
      <c r="A149" s="266">
        <v>18</v>
      </c>
      <c r="B149" s="15" t="s">
        <v>81</v>
      </c>
      <c r="C149" s="29" t="s">
        <v>451</v>
      </c>
      <c r="D149" s="29" t="s">
        <v>429</v>
      </c>
      <c r="E149" s="29"/>
      <c r="F149" s="29" t="s">
        <v>428</v>
      </c>
      <c r="G149" s="29" t="s">
        <v>429</v>
      </c>
      <c r="H149" s="245" t="s">
        <v>1212</v>
      </c>
      <c r="I149" s="29" t="s">
        <v>1213</v>
      </c>
      <c r="J149" s="29" t="s">
        <v>49</v>
      </c>
      <c r="K149" s="140" t="s">
        <v>38</v>
      </c>
      <c r="L149" s="30">
        <v>796</v>
      </c>
      <c r="M149" s="77">
        <v>1478</v>
      </c>
      <c r="N149" s="21">
        <f t="shared" si="31"/>
        <v>2274</v>
      </c>
      <c r="O149" s="30">
        <v>796</v>
      </c>
      <c r="P149" s="77">
        <v>1478</v>
      </c>
      <c r="Q149" s="21">
        <f t="shared" si="32"/>
        <v>2274</v>
      </c>
      <c r="R149" s="266" t="s">
        <v>66</v>
      </c>
    </row>
    <row r="150" spans="1:18" ht="12.75" customHeight="1">
      <c r="A150" s="266">
        <v>19</v>
      </c>
      <c r="B150" s="15" t="s">
        <v>81</v>
      </c>
      <c r="C150" s="15" t="s">
        <v>451</v>
      </c>
      <c r="D150" s="15" t="s">
        <v>429</v>
      </c>
      <c r="E150" s="15"/>
      <c r="F150" s="15" t="s">
        <v>428</v>
      </c>
      <c r="G150" s="15" t="s">
        <v>429</v>
      </c>
      <c r="H150" s="163" t="s">
        <v>1214</v>
      </c>
      <c r="I150" s="15" t="s">
        <v>1215</v>
      </c>
      <c r="J150" s="15" t="s">
        <v>49</v>
      </c>
      <c r="K150" s="140" t="s">
        <v>38</v>
      </c>
      <c r="L150" s="77">
        <v>298</v>
      </c>
      <c r="M150" s="77">
        <v>554</v>
      </c>
      <c r="N150" s="21">
        <f t="shared" si="31"/>
        <v>852</v>
      </c>
      <c r="O150" s="77">
        <v>298</v>
      </c>
      <c r="P150" s="77">
        <v>554</v>
      </c>
      <c r="Q150" s="21">
        <f t="shared" si="32"/>
        <v>852</v>
      </c>
      <c r="R150" s="266" t="s">
        <v>66</v>
      </c>
    </row>
    <row r="151" spans="1:18" ht="12.75" customHeight="1">
      <c r="A151" s="266">
        <v>20</v>
      </c>
      <c r="B151" s="15" t="s">
        <v>81</v>
      </c>
      <c r="C151" s="15" t="s">
        <v>452</v>
      </c>
      <c r="D151" s="15" t="s">
        <v>453</v>
      </c>
      <c r="E151" s="15"/>
      <c r="F151" s="15" t="s">
        <v>428</v>
      </c>
      <c r="G151" s="15" t="s">
        <v>429</v>
      </c>
      <c r="H151" s="163" t="s">
        <v>1216</v>
      </c>
      <c r="I151" s="15" t="s">
        <v>1217</v>
      </c>
      <c r="J151" s="15" t="s">
        <v>49</v>
      </c>
      <c r="K151" s="140">
        <v>12</v>
      </c>
      <c r="L151" s="77">
        <v>15981</v>
      </c>
      <c r="M151" s="77">
        <v>29679</v>
      </c>
      <c r="N151" s="21">
        <f t="shared" si="31"/>
        <v>45660</v>
      </c>
      <c r="O151" s="77">
        <v>15981</v>
      </c>
      <c r="P151" s="77">
        <v>29679</v>
      </c>
      <c r="Q151" s="21">
        <f t="shared" si="32"/>
        <v>45660</v>
      </c>
      <c r="R151" s="266" t="s">
        <v>66</v>
      </c>
    </row>
    <row r="152" spans="1:18" ht="12.75" customHeight="1">
      <c r="A152" s="266">
        <v>21</v>
      </c>
      <c r="B152" s="15" t="s">
        <v>81</v>
      </c>
      <c r="C152" s="15" t="s">
        <v>454</v>
      </c>
      <c r="D152" s="15" t="s">
        <v>431</v>
      </c>
      <c r="E152" s="15" t="s">
        <v>17</v>
      </c>
      <c r="F152" s="15" t="s">
        <v>98</v>
      </c>
      <c r="G152" s="15" t="s">
        <v>99</v>
      </c>
      <c r="H152" s="163" t="s">
        <v>1218</v>
      </c>
      <c r="I152" s="15" t="s">
        <v>1219</v>
      </c>
      <c r="J152" s="15" t="s">
        <v>49</v>
      </c>
      <c r="K152" s="140">
        <v>16.100000000000001</v>
      </c>
      <c r="L152" s="77">
        <v>6335</v>
      </c>
      <c r="M152" s="77">
        <v>14929</v>
      </c>
      <c r="N152" s="21">
        <f t="shared" si="31"/>
        <v>21264</v>
      </c>
      <c r="O152" s="77">
        <v>6335</v>
      </c>
      <c r="P152" s="77">
        <v>14929</v>
      </c>
      <c r="Q152" s="21">
        <f t="shared" si="32"/>
        <v>21264</v>
      </c>
      <c r="R152" s="266" t="s">
        <v>66</v>
      </c>
    </row>
    <row r="153" spans="1:18" ht="12.75" customHeight="1">
      <c r="A153" s="266">
        <v>22</v>
      </c>
      <c r="B153" s="15" t="s">
        <v>81</v>
      </c>
      <c r="C153" s="15" t="s">
        <v>455</v>
      </c>
      <c r="D153" s="15" t="s">
        <v>456</v>
      </c>
      <c r="E153" s="15" t="s">
        <v>41</v>
      </c>
      <c r="F153" s="29" t="s">
        <v>98</v>
      </c>
      <c r="G153" s="15" t="s">
        <v>99</v>
      </c>
      <c r="H153" s="163" t="s">
        <v>1220</v>
      </c>
      <c r="I153" s="15" t="s">
        <v>1221</v>
      </c>
      <c r="J153" s="15" t="s">
        <v>49</v>
      </c>
      <c r="K153" s="140">
        <v>20.5</v>
      </c>
      <c r="L153" s="77">
        <v>100</v>
      </c>
      <c r="M153" s="77">
        <v>300</v>
      </c>
      <c r="N153" s="21">
        <f t="shared" si="31"/>
        <v>400</v>
      </c>
      <c r="O153" s="77">
        <v>100</v>
      </c>
      <c r="P153" s="77">
        <v>300</v>
      </c>
      <c r="Q153" s="21">
        <f t="shared" si="32"/>
        <v>400</v>
      </c>
      <c r="R153" s="266" t="s">
        <v>66</v>
      </c>
    </row>
    <row r="154" spans="1:18" ht="12.75" customHeight="1">
      <c r="A154" s="266">
        <v>23</v>
      </c>
      <c r="B154" s="15" t="s">
        <v>81</v>
      </c>
      <c r="C154" s="29" t="s">
        <v>457</v>
      </c>
      <c r="D154" s="29" t="s">
        <v>458</v>
      </c>
      <c r="E154" s="29" t="s">
        <v>459</v>
      </c>
      <c r="F154" s="29" t="s">
        <v>420</v>
      </c>
      <c r="G154" s="29" t="s">
        <v>421</v>
      </c>
      <c r="H154" s="245" t="s">
        <v>1222</v>
      </c>
      <c r="I154" s="29" t="s">
        <v>1223</v>
      </c>
      <c r="J154" s="29" t="s">
        <v>48</v>
      </c>
      <c r="K154" s="141">
        <v>3.7</v>
      </c>
      <c r="L154" s="30">
        <v>12</v>
      </c>
      <c r="M154" s="77">
        <v>0</v>
      </c>
      <c r="N154" s="21">
        <f t="shared" si="31"/>
        <v>12</v>
      </c>
      <c r="O154" s="30">
        <v>12</v>
      </c>
      <c r="P154" s="77">
        <v>0</v>
      </c>
      <c r="Q154" s="21">
        <f t="shared" si="32"/>
        <v>12</v>
      </c>
      <c r="R154" s="266" t="s">
        <v>66</v>
      </c>
    </row>
    <row r="155" spans="1:18" ht="12.75" customHeight="1">
      <c r="A155" s="266">
        <v>24</v>
      </c>
      <c r="B155" s="15" t="s">
        <v>81</v>
      </c>
      <c r="C155" s="15" t="s">
        <v>460</v>
      </c>
      <c r="D155" s="15" t="s">
        <v>458</v>
      </c>
      <c r="E155" s="15" t="s">
        <v>459</v>
      </c>
      <c r="F155" s="15" t="s">
        <v>420</v>
      </c>
      <c r="G155" s="15" t="s">
        <v>421</v>
      </c>
      <c r="H155" s="163" t="s">
        <v>1224</v>
      </c>
      <c r="I155" s="15" t="s">
        <v>1225</v>
      </c>
      <c r="J155" s="15" t="s">
        <v>48</v>
      </c>
      <c r="K155" s="140">
        <v>3.7</v>
      </c>
      <c r="L155" s="77">
        <v>514</v>
      </c>
      <c r="M155" s="77">
        <v>0</v>
      </c>
      <c r="N155" s="21">
        <f t="shared" si="31"/>
        <v>514</v>
      </c>
      <c r="O155" s="77">
        <v>514</v>
      </c>
      <c r="P155" s="77">
        <v>0</v>
      </c>
      <c r="Q155" s="21">
        <f t="shared" si="32"/>
        <v>514</v>
      </c>
      <c r="R155" s="266" t="s">
        <v>66</v>
      </c>
    </row>
    <row r="156" spans="1:18" ht="12.75" customHeight="1">
      <c r="A156" s="266">
        <v>25</v>
      </c>
      <c r="B156" s="15" t="s">
        <v>81</v>
      </c>
      <c r="C156" s="29" t="s">
        <v>461</v>
      </c>
      <c r="D156" s="29" t="s">
        <v>444</v>
      </c>
      <c r="E156" s="29"/>
      <c r="F156" s="29" t="s">
        <v>420</v>
      </c>
      <c r="G156" s="29" t="s">
        <v>421</v>
      </c>
      <c r="H156" s="245" t="s">
        <v>1226</v>
      </c>
      <c r="I156" s="29" t="s">
        <v>1227</v>
      </c>
      <c r="J156" s="29" t="s">
        <v>48</v>
      </c>
      <c r="K156" s="141">
        <v>4.2</v>
      </c>
      <c r="L156" s="30">
        <v>3213</v>
      </c>
      <c r="M156" s="77">
        <v>0</v>
      </c>
      <c r="N156" s="21">
        <f t="shared" si="31"/>
        <v>3213</v>
      </c>
      <c r="O156" s="30">
        <v>3213</v>
      </c>
      <c r="P156" s="77">
        <v>0</v>
      </c>
      <c r="Q156" s="21">
        <f t="shared" si="32"/>
        <v>3213</v>
      </c>
      <c r="R156" s="266" t="s">
        <v>66</v>
      </c>
    </row>
    <row r="157" spans="1:18" ht="12.75" customHeight="1">
      <c r="A157" s="266">
        <v>26</v>
      </c>
      <c r="B157" s="15" t="s">
        <v>81</v>
      </c>
      <c r="C157" s="15" t="s">
        <v>462</v>
      </c>
      <c r="D157" s="15" t="s">
        <v>425</v>
      </c>
      <c r="E157" s="15"/>
      <c r="F157" s="15" t="s">
        <v>420</v>
      </c>
      <c r="G157" s="15" t="s">
        <v>421</v>
      </c>
      <c r="H157" s="163" t="s">
        <v>1228</v>
      </c>
      <c r="I157" s="15" t="s">
        <v>1229</v>
      </c>
      <c r="J157" s="15" t="s">
        <v>50</v>
      </c>
      <c r="K157" s="140">
        <v>32.5</v>
      </c>
      <c r="L157" s="77">
        <v>34940</v>
      </c>
      <c r="M157" s="77">
        <v>26954</v>
      </c>
      <c r="N157" s="21">
        <f t="shared" si="31"/>
        <v>61894</v>
      </c>
      <c r="O157" s="77">
        <v>34940</v>
      </c>
      <c r="P157" s="77">
        <v>26954</v>
      </c>
      <c r="Q157" s="21">
        <f t="shared" si="32"/>
        <v>61894</v>
      </c>
      <c r="R157" s="266" t="s">
        <v>66</v>
      </c>
    </row>
    <row r="158" spans="1:18" ht="12.75" customHeight="1">
      <c r="A158" s="266">
        <v>27</v>
      </c>
      <c r="B158" s="15" t="s">
        <v>81</v>
      </c>
      <c r="C158" s="15" t="s">
        <v>463</v>
      </c>
      <c r="D158" s="15" t="s">
        <v>425</v>
      </c>
      <c r="E158" s="15"/>
      <c r="F158" s="15" t="s">
        <v>420</v>
      </c>
      <c r="G158" s="15" t="s">
        <v>421</v>
      </c>
      <c r="H158" s="163" t="s">
        <v>1230</v>
      </c>
      <c r="I158" s="15" t="s">
        <v>1231</v>
      </c>
      <c r="J158" s="15" t="s">
        <v>48</v>
      </c>
      <c r="K158" s="140">
        <v>12.5</v>
      </c>
      <c r="L158" s="77">
        <v>2567</v>
      </c>
      <c r="M158" s="77">
        <v>0</v>
      </c>
      <c r="N158" s="21">
        <f t="shared" si="31"/>
        <v>2567</v>
      </c>
      <c r="O158" s="77">
        <v>2567</v>
      </c>
      <c r="P158" s="77">
        <v>0</v>
      </c>
      <c r="Q158" s="21">
        <f t="shared" si="32"/>
        <v>2567</v>
      </c>
      <c r="R158" s="266" t="s">
        <v>66</v>
      </c>
    </row>
    <row r="159" spans="1:18" ht="12.75" customHeight="1">
      <c r="A159" s="266">
        <v>28</v>
      </c>
      <c r="B159" s="15" t="s">
        <v>81</v>
      </c>
      <c r="C159" s="15" t="s">
        <v>463</v>
      </c>
      <c r="D159" s="15" t="s">
        <v>425</v>
      </c>
      <c r="E159" s="15"/>
      <c r="F159" s="15" t="s">
        <v>420</v>
      </c>
      <c r="G159" s="15" t="s">
        <v>421</v>
      </c>
      <c r="H159" s="163" t="s">
        <v>1232</v>
      </c>
      <c r="I159" s="15" t="s">
        <v>1233</v>
      </c>
      <c r="J159" s="15" t="s">
        <v>48</v>
      </c>
      <c r="K159" s="140">
        <v>6.9</v>
      </c>
      <c r="L159" s="77">
        <v>1176</v>
      </c>
      <c r="M159" s="77">
        <v>0</v>
      </c>
      <c r="N159" s="21">
        <f t="shared" si="31"/>
        <v>1176</v>
      </c>
      <c r="O159" s="77">
        <v>1176</v>
      </c>
      <c r="P159" s="77">
        <v>0</v>
      </c>
      <c r="Q159" s="21">
        <f t="shared" si="32"/>
        <v>1176</v>
      </c>
      <c r="R159" s="266" t="s">
        <v>66</v>
      </c>
    </row>
    <row r="160" spans="1:18" ht="12.75" customHeight="1">
      <c r="A160" s="266">
        <v>29</v>
      </c>
      <c r="B160" s="15" t="s">
        <v>81</v>
      </c>
      <c r="C160" s="29" t="s">
        <v>463</v>
      </c>
      <c r="D160" s="29" t="s">
        <v>425</v>
      </c>
      <c r="E160" s="29"/>
      <c r="F160" s="29" t="s">
        <v>420</v>
      </c>
      <c r="G160" s="29" t="s">
        <v>421</v>
      </c>
      <c r="H160" s="245" t="s">
        <v>1234</v>
      </c>
      <c r="I160" s="29" t="s">
        <v>1235</v>
      </c>
      <c r="J160" s="29" t="s">
        <v>48</v>
      </c>
      <c r="K160" s="141">
        <v>6.9</v>
      </c>
      <c r="L160" s="30">
        <v>2641</v>
      </c>
      <c r="M160" s="77">
        <v>0</v>
      </c>
      <c r="N160" s="21">
        <f t="shared" si="31"/>
        <v>2641</v>
      </c>
      <c r="O160" s="30">
        <v>2641</v>
      </c>
      <c r="P160" s="77">
        <v>0</v>
      </c>
      <c r="Q160" s="21">
        <f t="shared" si="32"/>
        <v>2641</v>
      </c>
      <c r="R160" s="266" t="s">
        <v>66</v>
      </c>
    </row>
    <row r="161" spans="1:19" ht="12.75" customHeight="1">
      <c r="A161" s="266">
        <v>30</v>
      </c>
      <c r="B161" s="15" t="s">
        <v>81</v>
      </c>
      <c r="C161" s="15" t="s">
        <v>463</v>
      </c>
      <c r="D161" s="15" t="s">
        <v>425</v>
      </c>
      <c r="E161" s="15"/>
      <c r="F161" s="15" t="s">
        <v>420</v>
      </c>
      <c r="G161" s="15" t="s">
        <v>421</v>
      </c>
      <c r="H161" s="163" t="s">
        <v>1236</v>
      </c>
      <c r="I161" s="15" t="s">
        <v>1237</v>
      </c>
      <c r="J161" s="15" t="s">
        <v>48</v>
      </c>
      <c r="K161" s="140">
        <v>3</v>
      </c>
      <c r="L161" s="77">
        <v>50</v>
      </c>
      <c r="M161" s="77">
        <v>0</v>
      </c>
      <c r="N161" s="21">
        <f t="shared" si="31"/>
        <v>50</v>
      </c>
      <c r="O161" s="77">
        <v>50</v>
      </c>
      <c r="P161" s="77">
        <v>0</v>
      </c>
      <c r="Q161" s="21">
        <f t="shared" si="32"/>
        <v>50</v>
      </c>
      <c r="R161" s="266" t="s">
        <v>66</v>
      </c>
    </row>
    <row r="162" spans="1:19" ht="12.75" customHeight="1">
      <c r="A162" s="266">
        <v>31</v>
      </c>
      <c r="B162" s="15" t="s">
        <v>81</v>
      </c>
      <c r="C162" s="15" t="s">
        <v>461</v>
      </c>
      <c r="D162" s="15" t="s">
        <v>444</v>
      </c>
      <c r="E162" s="15"/>
      <c r="F162" s="15" t="s">
        <v>420</v>
      </c>
      <c r="G162" s="15" t="s">
        <v>421</v>
      </c>
      <c r="H162" s="163" t="s">
        <v>1238</v>
      </c>
      <c r="I162" s="15" t="s">
        <v>1239</v>
      </c>
      <c r="J162" s="15" t="s">
        <v>48</v>
      </c>
      <c r="K162" s="140">
        <v>4.2</v>
      </c>
      <c r="L162" s="77">
        <v>513</v>
      </c>
      <c r="M162" s="77">
        <v>0</v>
      </c>
      <c r="N162" s="21">
        <f t="shared" si="31"/>
        <v>513</v>
      </c>
      <c r="O162" s="77">
        <v>513</v>
      </c>
      <c r="P162" s="77">
        <v>0</v>
      </c>
      <c r="Q162" s="21">
        <f t="shared" si="32"/>
        <v>513</v>
      </c>
      <c r="R162" s="266" t="s">
        <v>66</v>
      </c>
    </row>
    <row r="163" spans="1:19" ht="12.75" customHeight="1">
      <c r="A163" s="266">
        <v>32</v>
      </c>
      <c r="B163" s="15" t="s">
        <v>81</v>
      </c>
      <c r="C163" s="15" t="s">
        <v>461</v>
      </c>
      <c r="D163" s="15" t="s">
        <v>444</v>
      </c>
      <c r="E163" s="15"/>
      <c r="F163" s="15" t="s">
        <v>420</v>
      </c>
      <c r="G163" s="15" t="s">
        <v>421</v>
      </c>
      <c r="H163" s="163" t="s">
        <v>1240</v>
      </c>
      <c r="I163" s="15" t="s">
        <v>464</v>
      </c>
      <c r="J163" s="15" t="s">
        <v>48</v>
      </c>
      <c r="K163" s="140">
        <v>4.2</v>
      </c>
      <c r="L163" s="77">
        <v>125</v>
      </c>
      <c r="M163" s="77">
        <v>0</v>
      </c>
      <c r="N163" s="21">
        <f t="shared" si="31"/>
        <v>125</v>
      </c>
      <c r="O163" s="77">
        <v>125</v>
      </c>
      <c r="P163" s="77">
        <v>0</v>
      </c>
      <c r="Q163" s="21">
        <f t="shared" si="32"/>
        <v>125</v>
      </c>
      <c r="R163" s="266" t="s">
        <v>66</v>
      </c>
    </row>
    <row r="164" spans="1:19" ht="12.75" customHeight="1">
      <c r="A164" s="266">
        <v>33</v>
      </c>
      <c r="B164" s="15" t="s">
        <v>81</v>
      </c>
      <c r="C164" s="29" t="s">
        <v>3542</v>
      </c>
      <c r="D164" s="29" t="s">
        <v>437</v>
      </c>
      <c r="E164" s="29" t="s">
        <v>17</v>
      </c>
      <c r="F164" s="29" t="s">
        <v>428</v>
      </c>
      <c r="G164" s="29" t="s">
        <v>429</v>
      </c>
      <c r="H164" s="245" t="s">
        <v>1241</v>
      </c>
      <c r="I164" s="29" t="s">
        <v>1242</v>
      </c>
      <c r="J164" s="29" t="s">
        <v>51</v>
      </c>
      <c r="K164" s="141">
        <v>5</v>
      </c>
      <c r="L164" s="30">
        <v>1098</v>
      </c>
      <c r="M164" s="77">
        <v>0</v>
      </c>
      <c r="N164" s="21">
        <f t="shared" si="31"/>
        <v>1098</v>
      </c>
      <c r="O164" s="30">
        <v>1098</v>
      </c>
      <c r="P164" s="77">
        <v>0</v>
      </c>
      <c r="Q164" s="21">
        <f t="shared" si="32"/>
        <v>1098</v>
      </c>
      <c r="R164" s="266" t="s">
        <v>66</v>
      </c>
    </row>
    <row r="165" spans="1:19" ht="12.75" customHeight="1">
      <c r="A165" s="266">
        <v>34</v>
      </c>
      <c r="B165" s="15" t="s">
        <v>81</v>
      </c>
      <c r="C165" s="15" t="s">
        <v>465</v>
      </c>
      <c r="D165" s="15" t="s">
        <v>1263</v>
      </c>
      <c r="E165" s="15" t="s">
        <v>19</v>
      </c>
      <c r="F165" s="15" t="s">
        <v>98</v>
      </c>
      <c r="G165" s="15" t="s">
        <v>99</v>
      </c>
      <c r="H165" s="163" t="s">
        <v>1243</v>
      </c>
      <c r="I165" s="15" t="s">
        <v>1244</v>
      </c>
      <c r="J165" s="15" t="s">
        <v>51</v>
      </c>
      <c r="K165" s="140">
        <v>13.2</v>
      </c>
      <c r="L165" s="77">
        <v>1118</v>
      </c>
      <c r="M165" s="77">
        <v>0</v>
      </c>
      <c r="N165" s="21">
        <f t="shared" si="31"/>
        <v>1118</v>
      </c>
      <c r="O165" s="77">
        <v>1118</v>
      </c>
      <c r="P165" s="77">
        <v>0</v>
      </c>
      <c r="Q165" s="21">
        <f t="shared" si="32"/>
        <v>1118</v>
      </c>
      <c r="R165" s="266" t="s">
        <v>66</v>
      </c>
    </row>
    <row r="166" spans="1:19" ht="12.75" customHeight="1">
      <c r="A166" s="266">
        <v>35</v>
      </c>
      <c r="B166" s="15" t="s">
        <v>81</v>
      </c>
      <c r="C166" s="29" t="s">
        <v>466</v>
      </c>
      <c r="D166" s="29" t="s">
        <v>467</v>
      </c>
      <c r="E166" s="29"/>
      <c r="F166" s="29" t="s">
        <v>420</v>
      </c>
      <c r="G166" s="29" t="s">
        <v>421</v>
      </c>
      <c r="H166" s="245" t="s">
        <v>1245</v>
      </c>
      <c r="I166" s="29" t="s">
        <v>1246</v>
      </c>
      <c r="J166" s="29" t="s">
        <v>51</v>
      </c>
      <c r="K166" s="141">
        <v>5</v>
      </c>
      <c r="L166" s="30">
        <v>10</v>
      </c>
      <c r="M166" s="77">
        <v>0</v>
      </c>
      <c r="N166" s="21">
        <f t="shared" si="31"/>
        <v>10</v>
      </c>
      <c r="O166" s="30">
        <v>10</v>
      </c>
      <c r="P166" s="77">
        <v>0</v>
      </c>
      <c r="Q166" s="21">
        <f t="shared" si="32"/>
        <v>10</v>
      </c>
      <c r="R166" s="266" t="s">
        <v>66</v>
      </c>
    </row>
    <row r="167" spans="1:19" ht="12.75" customHeight="1">
      <c r="A167" s="266">
        <v>36</v>
      </c>
      <c r="B167" s="15" t="s">
        <v>81</v>
      </c>
      <c r="C167" s="15" t="s">
        <v>468</v>
      </c>
      <c r="D167" s="15" t="s">
        <v>469</v>
      </c>
      <c r="E167" s="15"/>
      <c r="F167" s="15" t="s">
        <v>98</v>
      </c>
      <c r="G167" s="15" t="s">
        <v>99</v>
      </c>
      <c r="H167" s="163" t="s">
        <v>1247</v>
      </c>
      <c r="I167" s="15" t="s">
        <v>1248</v>
      </c>
      <c r="J167" s="15" t="s">
        <v>51</v>
      </c>
      <c r="K167" s="140">
        <v>5</v>
      </c>
      <c r="L167" s="77">
        <v>240</v>
      </c>
      <c r="M167" s="77">
        <v>0</v>
      </c>
      <c r="N167" s="21">
        <f t="shared" si="31"/>
        <v>240</v>
      </c>
      <c r="O167" s="77">
        <v>240</v>
      </c>
      <c r="P167" s="77">
        <v>0</v>
      </c>
      <c r="Q167" s="21">
        <f t="shared" si="32"/>
        <v>240</v>
      </c>
      <c r="R167" s="266" t="s">
        <v>66</v>
      </c>
    </row>
    <row r="168" spans="1:19" ht="12.75" customHeight="1">
      <c r="A168" s="266">
        <v>37</v>
      </c>
      <c r="B168" s="15" t="s">
        <v>81</v>
      </c>
      <c r="C168" s="15" t="s">
        <v>470</v>
      </c>
      <c r="D168" s="15" t="s">
        <v>1262</v>
      </c>
      <c r="E168" s="15" t="s">
        <v>18</v>
      </c>
      <c r="F168" s="15" t="s">
        <v>428</v>
      </c>
      <c r="G168" s="15" t="s">
        <v>429</v>
      </c>
      <c r="H168" s="15" t="s">
        <v>1249</v>
      </c>
      <c r="I168" s="15">
        <v>41234583</v>
      </c>
      <c r="J168" s="15" t="s">
        <v>51</v>
      </c>
      <c r="K168" s="140">
        <v>4.5</v>
      </c>
      <c r="L168" s="77">
        <v>10</v>
      </c>
      <c r="M168" s="77">
        <v>0</v>
      </c>
      <c r="N168" s="21">
        <f t="shared" si="31"/>
        <v>10</v>
      </c>
      <c r="O168" s="77">
        <v>10</v>
      </c>
      <c r="P168" s="77">
        <v>0</v>
      </c>
      <c r="Q168" s="21">
        <f t="shared" si="32"/>
        <v>10</v>
      </c>
      <c r="R168" s="266" t="s">
        <v>66</v>
      </c>
    </row>
    <row r="169" spans="1:19" ht="12.75" customHeight="1">
      <c r="A169" s="266">
        <v>38</v>
      </c>
      <c r="B169" s="15" t="s">
        <v>81</v>
      </c>
      <c r="C169" s="15" t="s">
        <v>430</v>
      </c>
      <c r="D169" s="15" t="s">
        <v>471</v>
      </c>
      <c r="E169" s="15" t="s">
        <v>472</v>
      </c>
      <c r="F169" s="15" t="s">
        <v>98</v>
      </c>
      <c r="G169" s="15" t="s">
        <v>99</v>
      </c>
      <c r="H169" s="163" t="s">
        <v>1250</v>
      </c>
      <c r="I169" s="15" t="s">
        <v>1251</v>
      </c>
      <c r="J169" s="15" t="s">
        <v>48</v>
      </c>
      <c r="K169" s="140">
        <v>20</v>
      </c>
      <c r="L169" s="77">
        <v>3000</v>
      </c>
      <c r="M169" s="77">
        <v>0</v>
      </c>
      <c r="N169" s="21">
        <f t="shared" si="31"/>
        <v>3000</v>
      </c>
      <c r="O169" s="77">
        <v>3000</v>
      </c>
      <c r="P169" s="77">
        <v>0</v>
      </c>
      <c r="Q169" s="21">
        <f t="shared" si="32"/>
        <v>3000</v>
      </c>
      <c r="R169" s="266" t="s">
        <v>66</v>
      </c>
    </row>
    <row r="170" spans="1:19" ht="12.75" customHeight="1">
      <c r="A170" s="266">
        <v>39</v>
      </c>
      <c r="B170" s="15" t="s">
        <v>81</v>
      </c>
      <c r="C170" s="15" t="s">
        <v>473</v>
      </c>
      <c r="D170" s="15" t="s">
        <v>474</v>
      </c>
      <c r="E170" s="15" t="s">
        <v>41</v>
      </c>
      <c r="F170" s="15" t="s">
        <v>98</v>
      </c>
      <c r="G170" s="15" t="s">
        <v>99</v>
      </c>
      <c r="H170" s="163" t="s">
        <v>1252</v>
      </c>
      <c r="I170" s="15" t="s">
        <v>1253</v>
      </c>
      <c r="J170" s="15" t="s">
        <v>48</v>
      </c>
      <c r="K170" s="140">
        <v>20.5</v>
      </c>
      <c r="L170" s="77">
        <v>1000</v>
      </c>
      <c r="M170" s="77">
        <v>0</v>
      </c>
      <c r="N170" s="21">
        <f t="shared" si="31"/>
        <v>1000</v>
      </c>
      <c r="O170" s="77">
        <v>1000</v>
      </c>
      <c r="P170" s="77">
        <v>0</v>
      </c>
      <c r="Q170" s="21">
        <f t="shared" si="32"/>
        <v>1000</v>
      </c>
      <c r="R170" s="266" t="s">
        <v>66</v>
      </c>
    </row>
    <row r="171" spans="1:19" s="19" customFormat="1" ht="12.75" customHeight="1">
      <c r="A171" s="266">
        <v>40</v>
      </c>
      <c r="B171" s="15" t="s">
        <v>81</v>
      </c>
      <c r="C171" s="15" t="s">
        <v>475</v>
      </c>
      <c r="D171" s="15" t="s">
        <v>1254</v>
      </c>
      <c r="E171" s="15"/>
      <c r="F171" s="15" t="s">
        <v>98</v>
      </c>
      <c r="G171" s="15" t="s">
        <v>99</v>
      </c>
      <c r="H171" s="163" t="s">
        <v>1255</v>
      </c>
      <c r="I171" s="15" t="s">
        <v>476</v>
      </c>
      <c r="J171" s="15" t="s">
        <v>753</v>
      </c>
      <c r="K171" s="140">
        <v>30</v>
      </c>
      <c r="L171" s="77">
        <v>4100</v>
      </c>
      <c r="M171" s="77">
        <v>12324</v>
      </c>
      <c r="N171" s="21">
        <f t="shared" si="31"/>
        <v>16424</v>
      </c>
      <c r="O171" s="77">
        <v>4100</v>
      </c>
      <c r="P171" s="77">
        <v>12324</v>
      </c>
      <c r="Q171" s="21">
        <f t="shared" si="32"/>
        <v>16424</v>
      </c>
      <c r="R171" s="266" t="s">
        <v>66</v>
      </c>
    </row>
    <row r="172" spans="1:19" ht="12.75" customHeight="1">
      <c r="A172" s="266">
        <v>41</v>
      </c>
      <c r="B172" s="15" t="s">
        <v>81</v>
      </c>
      <c r="C172" s="15" t="s">
        <v>477</v>
      </c>
      <c r="D172" s="15" t="s">
        <v>1261</v>
      </c>
      <c r="E172" s="15" t="s">
        <v>19</v>
      </c>
      <c r="F172" s="15" t="s">
        <v>98</v>
      </c>
      <c r="G172" s="15" t="s">
        <v>99</v>
      </c>
      <c r="H172" s="163" t="s">
        <v>1256</v>
      </c>
      <c r="I172" s="15" t="s">
        <v>1257</v>
      </c>
      <c r="J172" s="15" t="s">
        <v>56</v>
      </c>
      <c r="K172" s="140">
        <v>17.3</v>
      </c>
      <c r="L172" s="77">
        <v>600</v>
      </c>
      <c r="M172" s="77">
        <v>1100</v>
      </c>
      <c r="N172" s="21">
        <f t="shared" si="31"/>
        <v>1700</v>
      </c>
      <c r="O172" s="77">
        <v>600</v>
      </c>
      <c r="P172" s="77">
        <v>1100</v>
      </c>
      <c r="Q172" s="21">
        <f t="shared" si="32"/>
        <v>1700</v>
      </c>
      <c r="R172" s="266" t="s">
        <v>66</v>
      </c>
    </row>
    <row r="173" spans="1:19" ht="12.75" customHeight="1">
      <c r="A173" s="266">
        <v>42</v>
      </c>
      <c r="B173" s="15" t="s">
        <v>81</v>
      </c>
      <c r="C173" s="15" t="s">
        <v>1258</v>
      </c>
      <c r="D173" s="15" t="s">
        <v>1261</v>
      </c>
      <c r="E173" s="15" t="s">
        <v>18</v>
      </c>
      <c r="F173" s="29" t="s">
        <v>98</v>
      </c>
      <c r="G173" s="15" t="s">
        <v>99</v>
      </c>
      <c r="H173" s="163" t="s">
        <v>1259</v>
      </c>
      <c r="I173" s="15" t="s">
        <v>1260</v>
      </c>
      <c r="J173" s="15" t="s">
        <v>753</v>
      </c>
      <c r="K173" s="140">
        <v>50</v>
      </c>
      <c r="L173" s="247">
        <v>42000</v>
      </c>
      <c r="M173" s="247">
        <v>78000</v>
      </c>
      <c r="N173" s="21">
        <f t="shared" si="31"/>
        <v>120000</v>
      </c>
      <c r="O173" s="77">
        <v>42000</v>
      </c>
      <c r="P173" s="14">
        <v>78000</v>
      </c>
      <c r="Q173" s="21">
        <f t="shared" si="32"/>
        <v>120000</v>
      </c>
      <c r="R173" s="266" t="s">
        <v>66</v>
      </c>
    </row>
    <row r="174" spans="1:19" s="4" customFormat="1" ht="13.8">
      <c r="A174" s="303"/>
      <c r="B174" s="304"/>
      <c r="C174" s="304"/>
      <c r="D174" s="304"/>
      <c r="E174" s="304"/>
      <c r="F174" s="304"/>
      <c r="G174" s="304"/>
      <c r="H174" s="304"/>
      <c r="I174" s="304"/>
      <c r="J174" s="304"/>
      <c r="K174" s="305"/>
      <c r="L174" s="24">
        <f t="shared" ref="L174:Q174" si="33">SUM(L132:L173)</f>
        <v>223508</v>
      </c>
      <c r="M174" s="24">
        <f t="shared" si="33"/>
        <v>361745</v>
      </c>
      <c r="N174" s="24">
        <f t="shared" si="33"/>
        <v>585253</v>
      </c>
      <c r="O174" s="24">
        <f t="shared" si="33"/>
        <v>223508</v>
      </c>
      <c r="P174" s="24">
        <f t="shared" si="33"/>
        <v>361745</v>
      </c>
      <c r="Q174" s="24">
        <f t="shared" si="33"/>
        <v>585253</v>
      </c>
      <c r="R174" s="85"/>
    </row>
    <row r="175" spans="1:19" ht="36" customHeight="1">
      <c r="A175" s="274"/>
      <c r="B175" s="274"/>
      <c r="C175" s="274"/>
      <c r="D175" s="274"/>
      <c r="E175" s="274"/>
      <c r="F175" s="274"/>
      <c r="G175" s="274"/>
      <c r="H175" s="274"/>
      <c r="I175" s="274"/>
      <c r="J175" s="274"/>
      <c r="K175" s="274"/>
      <c r="L175" s="259"/>
      <c r="M175" s="259"/>
      <c r="N175" s="259"/>
      <c r="O175" s="259"/>
      <c r="P175" s="259"/>
      <c r="Q175" s="259"/>
      <c r="S175" s="53"/>
    </row>
    <row r="176" spans="1:19" ht="32.1" customHeight="1">
      <c r="A176" s="104" t="s">
        <v>65</v>
      </c>
      <c r="B176" s="287" t="s">
        <v>83</v>
      </c>
      <c r="C176" s="288"/>
      <c r="D176" s="288"/>
      <c r="E176" s="288"/>
      <c r="F176" s="288"/>
      <c r="G176" s="288"/>
      <c r="H176" s="288"/>
      <c r="I176" s="288"/>
      <c r="J176" s="288"/>
      <c r="K176" s="289"/>
      <c r="L176" s="281" t="s">
        <v>4198</v>
      </c>
      <c r="M176" s="281"/>
      <c r="N176" s="281"/>
      <c r="O176" s="281" t="s">
        <v>4199</v>
      </c>
      <c r="P176" s="281"/>
      <c r="Q176" s="281"/>
      <c r="R176" s="275" t="s">
        <v>20</v>
      </c>
    </row>
    <row r="177" spans="1:19" ht="42" customHeight="1">
      <c r="A177" s="79" t="s">
        <v>7</v>
      </c>
      <c r="B177" s="80" t="s">
        <v>31</v>
      </c>
      <c r="C177" s="80" t="s">
        <v>4</v>
      </c>
      <c r="D177" s="81" t="s">
        <v>5</v>
      </c>
      <c r="E177" s="81" t="s">
        <v>6</v>
      </c>
      <c r="F177" s="81" t="s">
        <v>8</v>
      </c>
      <c r="G177" s="81" t="s">
        <v>9</v>
      </c>
      <c r="H177" s="81" t="s">
        <v>22</v>
      </c>
      <c r="I177" s="81" t="s">
        <v>10</v>
      </c>
      <c r="J177" s="81" t="s">
        <v>11</v>
      </c>
      <c r="K177" s="79" t="s">
        <v>12</v>
      </c>
      <c r="L177" s="262" t="s">
        <v>13</v>
      </c>
      <c r="M177" s="79" t="s">
        <v>14</v>
      </c>
      <c r="N177" s="79" t="s">
        <v>3</v>
      </c>
      <c r="O177" s="262" t="s">
        <v>13</v>
      </c>
      <c r="P177" s="79" t="s">
        <v>14</v>
      </c>
      <c r="Q177" s="79" t="s">
        <v>3</v>
      </c>
      <c r="R177" s="276"/>
    </row>
    <row r="178" spans="1:19" ht="12.75" customHeight="1">
      <c r="A178" s="266">
        <v>1</v>
      </c>
      <c r="B178" s="15" t="s">
        <v>582</v>
      </c>
      <c r="C178" s="15" t="s">
        <v>497</v>
      </c>
      <c r="D178" s="15" t="s">
        <v>498</v>
      </c>
      <c r="E178" s="15" t="s">
        <v>499</v>
      </c>
      <c r="F178" s="15" t="s">
        <v>101</v>
      </c>
      <c r="G178" s="15" t="s">
        <v>54</v>
      </c>
      <c r="H178" s="15" t="s">
        <v>500</v>
      </c>
      <c r="I178" s="15" t="s">
        <v>501</v>
      </c>
      <c r="J178" s="15" t="s">
        <v>47</v>
      </c>
      <c r="K178" s="15">
        <v>350</v>
      </c>
      <c r="L178" s="14">
        <v>955420</v>
      </c>
      <c r="M178" s="14">
        <v>0</v>
      </c>
      <c r="N178" s="14">
        <f>L178+M178</f>
        <v>955420</v>
      </c>
      <c r="O178" s="14">
        <v>955420</v>
      </c>
      <c r="P178" s="14">
        <v>0</v>
      </c>
      <c r="Q178" s="14">
        <f>O178+P178</f>
        <v>955420</v>
      </c>
      <c r="R178" s="266" t="s">
        <v>280</v>
      </c>
    </row>
    <row r="179" spans="1:19" ht="12.75" customHeight="1">
      <c r="A179" s="266">
        <v>2</v>
      </c>
      <c r="B179" s="15" t="s">
        <v>582</v>
      </c>
      <c r="C179" s="15" t="s">
        <v>497</v>
      </c>
      <c r="D179" s="15" t="s">
        <v>498</v>
      </c>
      <c r="E179" s="15" t="s">
        <v>499</v>
      </c>
      <c r="F179" s="15" t="s">
        <v>101</v>
      </c>
      <c r="G179" s="15" t="s">
        <v>54</v>
      </c>
      <c r="H179" s="15" t="s">
        <v>502</v>
      </c>
      <c r="I179" s="15" t="s">
        <v>503</v>
      </c>
      <c r="J179" s="15" t="s">
        <v>47</v>
      </c>
      <c r="K179" s="15">
        <v>350</v>
      </c>
      <c r="L179" s="14">
        <v>666318</v>
      </c>
      <c r="M179" s="14">
        <v>0</v>
      </c>
      <c r="N179" s="14">
        <f t="shared" ref="N179:N194" si="34">L179+M179</f>
        <v>666318</v>
      </c>
      <c r="O179" s="14">
        <v>666318</v>
      </c>
      <c r="P179" s="14">
        <v>0</v>
      </c>
      <c r="Q179" s="14">
        <f t="shared" ref="Q179:Q194" si="35">O179+P179</f>
        <v>666318</v>
      </c>
      <c r="R179" s="266" t="s">
        <v>280</v>
      </c>
    </row>
    <row r="180" spans="1:19" ht="12.75" customHeight="1">
      <c r="A180" s="266">
        <v>3</v>
      </c>
      <c r="B180" s="15" t="s">
        <v>582</v>
      </c>
      <c r="C180" s="15" t="s">
        <v>504</v>
      </c>
      <c r="D180" s="15" t="s">
        <v>505</v>
      </c>
      <c r="E180" s="15" t="s">
        <v>18</v>
      </c>
      <c r="F180" s="15" t="s">
        <v>506</v>
      </c>
      <c r="G180" s="15" t="s">
        <v>54</v>
      </c>
      <c r="H180" s="15" t="s">
        <v>507</v>
      </c>
      <c r="I180" s="15" t="s">
        <v>508</v>
      </c>
      <c r="J180" s="82" t="s">
        <v>47</v>
      </c>
      <c r="K180" s="15">
        <v>48</v>
      </c>
      <c r="L180" s="77">
        <v>93572</v>
      </c>
      <c r="M180" s="14">
        <v>0</v>
      </c>
      <c r="N180" s="14">
        <f t="shared" si="34"/>
        <v>93572</v>
      </c>
      <c r="O180" s="77">
        <v>93572</v>
      </c>
      <c r="P180" s="14">
        <v>0</v>
      </c>
      <c r="Q180" s="14">
        <f t="shared" si="35"/>
        <v>93572</v>
      </c>
      <c r="R180" s="266" t="s">
        <v>280</v>
      </c>
    </row>
    <row r="181" spans="1:19" ht="12.75" customHeight="1">
      <c r="A181" s="266">
        <v>4</v>
      </c>
      <c r="B181" s="15" t="s">
        <v>582</v>
      </c>
      <c r="C181" s="15" t="s">
        <v>509</v>
      </c>
      <c r="D181" s="15" t="s">
        <v>510</v>
      </c>
      <c r="E181" s="15" t="s">
        <v>26</v>
      </c>
      <c r="F181" s="15" t="s">
        <v>511</v>
      </c>
      <c r="G181" s="15" t="s">
        <v>512</v>
      </c>
      <c r="H181" s="15" t="s">
        <v>513</v>
      </c>
      <c r="I181" s="15" t="s">
        <v>4215</v>
      </c>
      <c r="J181" s="15" t="s">
        <v>49</v>
      </c>
      <c r="K181" s="15">
        <v>40</v>
      </c>
      <c r="L181" s="77">
        <v>6271</v>
      </c>
      <c r="M181" s="14">
        <v>17466</v>
      </c>
      <c r="N181" s="14">
        <f t="shared" si="34"/>
        <v>23737</v>
      </c>
      <c r="O181" s="77">
        <v>6271</v>
      </c>
      <c r="P181" s="14">
        <v>17466</v>
      </c>
      <c r="Q181" s="14">
        <f t="shared" si="35"/>
        <v>23737</v>
      </c>
      <c r="R181" s="266" t="s">
        <v>569</v>
      </c>
    </row>
    <row r="182" spans="1:19" ht="12.75" customHeight="1">
      <c r="A182" s="266">
        <v>5</v>
      </c>
      <c r="B182" s="15" t="s">
        <v>582</v>
      </c>
      <c r="C182" s="15" t="s">
        <v>514</v>
      </c>
      <c r="D182" s="15" t="s">
        <v>515</v>
      </c>
      <c r="E182" s="15" t="s">
        <v>38</v>
      </c>
      <c r="F182" s="15" t="s">
        <v>516</v>
      </c>
      <c r="G182" s="15" t="s">
        <v>517</v>
      </c>
      <c r="H182" s="107" t="s">
        <v>4217</v>
      </c>
      <c r="I182" s="15" t="s">
        <v>4216</v>
      </c>
      <c r="J182" s="15" t="s">
        <v>49</v>
      </c>
      <c r="K182" s="15">
        <v>11</v>
      </c>
      <c r="L182" s="77">
        <v>13177</v>
      </c>
      <c r="M182" s="14">
        <v>39973</v>
      </c>
      <c r="N182" s="14">
        <f t="shared" si="34"/>
        <v>53150</v>
      </c>
      <c r="O182" s="77">
        <v>13177</v>
      </c>
      <c r="P182" s="14">
        <v>39973</v>
      </c>
      <c r="Q182" s="14">
        <f t="shared" si="35"/>
        <v>53150</v>
      </c>
      <c r="R182" s="266" t="s">
        <v>607</v>
      </c>
    </row>
    <row r="183" spans="1:19" s="4" customFormat="1" ht="12.75" customHeight="1">
      <c r="A183" s="266">
        <v>6</v>
      </c>
      <c r="B183" s="15" t="s">
        <v>582</v>
      </c>
      <c r="C183" s="15" t="s">
        <v>518</v>
      </c>
      <c r="D183" s="107" t="s">
        <v>519</v>
      </c>
      <c r="E183" s="107" t="s">
        <v>68</v>
      </c>
      <c r="F183" s="107" t="s">
        <v>520</v>
      </c>
      <c r="G183" s="107" t="s">
        <v>521</v>
      </c>
      <c r="H183" s="107" t="s">
        <v>579</v>
      </c>
      <c r="I183" s="107" t="s">
        <v>573</v>
      </c>
      <c r="J183" s="107" t="s">
        <v>47</v>
      </c>
      <c r="K183" s="107" t="s">
        <v>4218</v>
      </c>
      <c r="L183" s="108">
        <v>60000</v>
      </c>
      <c r="M183" s="14">
        <v>0</v>
      </c>
      <c r="N183" s="14">
        <f t="shared" si="34"/>
        <v>60000</v>
      </c>
      <c r="O183" s="108">
        <v>60000</v>
      </c>
      <c r="P183" s="14">
        <v>0</v>
      </c>
      <c r="Q183" s="14">
        <f t="shared" si="35"/>
        <v>60000</v>
      </c>
      <c r="R183" s="266" t="s">
        <v>606</v>
      </c>
      <c r="S183" s="16"/>
    </row>
    <row r="184" spans="1:19" ht="12.75" customHeight="1">
      <c r="A184" s="266">
        <v>7</v>
      </c>
      <c r="B184" s="15" t="s">
        <v>582</v>
      </c>
      <c r="C184" s="15" t="s">
        <v>518</v>
      </c>
      <c r="D184" s="15" t="s">
        <v>519</v>
      </c>
      <c r="E184" s="15" t="s">
        <v>522</v>
      </c>
      <c r="F184" s="15" t="s">
        <v>520</v>
      </c>
      <c r="G184" s="15" t="s">
        <v>521</v>
      </c>
      <c r="H184" s="107" t="s">
        <v>580</v>
      </c>
      <c r="I184" s="15" t="s">
        <v>523</v>
      </c>
      <c r="J184" s="15" t="s">
        <v>47</v>
      </c>
      <c r="K184" s="15">
        <v>70</v>
      </c>
      <c r="L184" s="77">
        <v>67000</v>
      </c>
      <c r="M184" s="14">
        <v>0</v>
      </c>
      <c r="N184" s="14">
        <f t="shared" si="34"/>
        <v>67000</v>
      </c>
      <c r="O184" s="77">
        <v>67000</v>
      </c>
      <c r="P184" s="14">
        <v>0</v>
      </c>
      <c r="Q184" s="14">
        <f t="shared" si="35"/>
        <v>67000</v>
      </c>
      <c r="R184" s="266" t="s">
        <v>606</v>
      </c>
    </row>
    <row r="185" spans="1:19" ht="12.75" customHeight="1">
      <c r="A185" s="266">
        <v>8</v>
      </c>
      <c r="B185" s="15" t="s">
        <v>582</v>
      </c>
      <c r="C185" s="15" t="s">
        <v>524</v>
      </c>
      <c r="D185" s="15" t="s">
        <v>574</v>
      </c>
      <c r="E185" s="15" t="s">
        <v>28</v>
      </c>
      <c r="F185" s="15" t="s">
        <v>575</v>
      </c>
      <c r="G185" s="15" t="s">
        <v>525</v>
      </c>
      <c r="H185" s="107" t="s">
        <v>4210</v>
      </c>
      <c r="I185" s="15" t="s">
        <v>4213</v>
      </c>
      <c r="J185" s="82" t="s">
        <v>47</v>
      </c>
      <c r="K185" s="15" t="s">
        <v>784</v>
      </c>
      <c r="L185" s="77">
        <v>59000</v>
      </c>
      <c r="M185" s="14">
        <v>0</v>
      </c>
      <c r="N185" s="14">
        <f t="shared" si="34"/>
        <v>59000</v>
      </c>
      <c r="O185" s="77">
        <v>59000</v>
      </c>
      <c r="P185" s="14">
        <v>0</v>
      </c>
      <c r="Q185" s="14">
        <f t="shared" si="35"/>
        <v>59000</v>
      </c>
      <c r="R185" s="266" t="s">
        <v>601</v>
      </c>
    </row>
    <row r="186" spans="1:19" ht="12.75" customHeight="1">
      <c r="A186" s="266">
        <v>9</v>
      </c>
      <c r="B186" s="15" t="s">
        <v>582</v>
      </c>
      <c r="C186" s="15" t="s">
        <v>526</v>
      </c>
      <c r="D186" s="15" t="s">
        <v>527</v>
      </c>
      <c r="E186" s="15" t="s">
        <v>528</v>
      </c>
      <c r="F186" s="15" t="s">
        <v>529</v>
      </c>
      <c r="G186" s="15" t="s">
        <v>530</v>
      </c>
      <c r="H186" s="107" t="s">
        <v>581</v>
      </c>
      <c r="I186" s="15" t="s">
        <v>531</v>
      </c>
      <c r="J186" s="82" t="s">
        <v>47</v>
      </c>
      <c r="K186" s="15" t="s">
        <v>4218</v>
      </c>
      <c r="L186" s="77">
        <v>17000</v>
      </c>
      <c r="M186" s="14">
        <v>40000</v>
      </c>
      <c r="N186" s="14">
        <f t="shared" si="34"/>
        <v>57000</v>
      </c>
      <c r="O186" s="77">
        <v>17000</v>
      </c>
      <c r="P186" s="14">
        <v>40000</v>
      </c>
      <c r="Q186" s="14">
        <f t="shared" si="35"/>
        <v>57000</v>
      </c>
      <c r="R186" s="266" t="s">
        <v>604</v>
      </c>
    </row>
    <row r="187" spans="1:19" ht="12.75" customHeight="1">
      <c r="A187" s="266">
        <v>10</v>
      </c>
      <c r="B187" s="15" t="s">
        <v>582</v>
      </c>
      <c r="C187" s="15" t="s">
        <v>532</v>
      </c>
      <c r="D187" s="15" t="s">
        <v>533</v>
      </c>
      <c r="E187" s="15" t="s">
        <v>534</v>
      </c>
      <c r="F187" s="15" t="s">
        <v>535</v>
      </c>
      <c r="G187" s="15" t="s">
        <v>536</v>
      </c>
      <c r="H187" s="107" t="s">
        <v>537</v>
      </c>
      <c r="I187" s="15" t="s">
        <v>538</v>
      </c>
      <c r="J187" s="82" t="s">
        <v>4219</v>
      </c>
      <c r="K187" s="15" t="s">
        <v>4218</v>
      </c>
      <c r="L187" s="77">
        <v>18000</v>
      </c>
      <c r="M187" s="14">
        <v>42000</v>
      </c>
      <c r="N187" s="14">
        <f t="shared" si="34"/>
        <v>60000</v>
      </c>
      <c r="O187" s="77">
        <v>18000</v>
      </c>
      <c r="P187" s="14">
        <v>42000</v>
      </c>
      <c r="Q187" s="14">
        <f t="shared" si="35"/>
        <v>60000</v>
      </c>
      <c r="R187" s="266" t="s">
        <v>570</v>
      </c>
    </row>
    <row r="188" spans="1:19" s="4" customFormat="1" ht="12.75" customHeight="1">
      <c r="A188" s="266">
        <v>11</v>
      </c>
      <c r="B188" s="15" t="s">
        <v>582</v>
      </c>
      <c r="C188" s="109" t="s">
        <v>539</v>
      </c>
      <c r="D188" s="107" t="s">
        <v>540</v>
      </c>
      <c r="E188" s="107" t="s">
        <v>541</v>
      </c>
      <c r="F188" s="107" t="s">
        <v>542</v>
      </c>
      <c r="G188" s="107" t="s">
        <v>543</v>
      </c>
      <c r="H188" s="107" t="s">
        <v>4211</v>
      </c>
      <c r="I188" s="107" t="s">
        <v>4212</v>
      </c>
      <c r="J188" s="107" t="s">
        <v>49</v>
      </c>
      <c r="K188" s="107">
        <v>35</v>
      </c>
      <c r="L188" s="108">
        <v>22159</v>
      </c>
      <c r="M188" s="14">
        <v>44989</v>
      </c>
      <c r="N188" s="14">
        <f t="shared" si="34"/>
        <v>67148</v>
      </c>
      <c r="O188" s="108">
        <v>22159</v>
      </c>
      <c r="P188" s="14">
        <v>44989</v>
      </c>
      <c r="Q188" s="14">
        <f t="shared" si="35"/>
        <v>67148</v>
      </c>
      <c r="R188" s="266" t="s">
        <v>571</v>
      </c>
      <c r="S188" s="16"/>
    </row>
    <row r="189" spans="1:19" s="4" customFormat="1" ht="12.75" customHeight="1">
      <c r="A189" s="266">
        <v>12</v>
      </c>
      <c r="B189" s="15" t="s">
        <v>582</v>
      </c>
      <c r="C189" s="109" t="s">
        <v>544</v>
      </c>
      <c r="D189" s="107" t="s">
        <v>545</v>
      </c>
      <c r="E189" s="107">
        <v>28</v>
      </c>
      <c r="F189" s="107" t="s">
        <v>546</v>
      </c>
      <c r="G189" s="107" t="s">
        <v>547</v>
      </c>
      <c r="H189" s="107" t="s">
        <v>578</v>
      </c>
      <c r="I189" s="107" t="s">
        <v>576</v>
      </c>
      <c r="J189" s="107" t="s">
        <v>753</v>
      </c>
      <c r="K189" s="107">
        <v>71</v>
      </c>
      <c r="L189" s="108">
        <v>11955</v>
      </c>
      <c r="M189" s="14">
        <v>35865</v>
      </c>
      <c r="N189" s="14">
        <f>L189+M189</f>
        <v>47820</v>
      </c>
      <c r="O189" s="108">
        <v>11955</v>
      </c>
      <c r="P189" s="14">
        <v>35865</v>
      </c>
      <c r="Q189" s="14">
        <f t="shared" si="35"/>
        <v>47820</v>
      </c>
      <c r="R189" s="266" t="s">
        <v>605</v>
      </c>
      <c r="S189" s="16"/>
    </row>
    <row r="190" spans="1:19" ht="12.75" customHeight="1">
      <c r="A190" s="266">
        <v>13</v>
      </c>
      <c r="B190" s="15" t="s">
        <v>582</v>
      </c>
      <c r="C190" s="15" t="s">
        <v>548</v>
      </c>
      <c r="D190" s="15" t="s">
        <v>549</v>
      </c>
      <c r="E190" s="15" t="s">
        <v>550</v>
      </c>
      <c r="F190" s="15" t="s">
        <v>551</v>
      </c>
      <c r="G190" s="15" t="s">
        <v>552</v>
      </c>
      <c r="H190" s="15" t="s">
        <v>4223</v>
      </c>
      <c r="I190" s="15" t="s">
        <v>4220</v>
      </c>
      <c r="J190" s="15" t="s">
        <v>47</v>
      </c>
      <c r="K190" s="15" t="s">
        <v>4218</v>
      </c>
      <c r="L190" s="14">
        <v>95000</v>
      </c>
      <c r="M190" s="14">
        <v>0</v>
      </c>
      <c r="N190" s="14">
        <f t="shared" si="34"/>
        <v>95000</v>
      </c>
      <c r="O190" s="14">
        <v>95000</v>
      </c>
      <c r="P190" s="14">
        <v>0</v>
      </c>
      <c r="Q190" s="14">
        <f t="shared" si="35"/>
        <v>95000</v>
      </c>
      <c r="R190" s="266" t="s">
        <v>603</v>
      </c>
    </row>
    <row r="191" spans="1:19" ht="12.75" customHeight="1">
      <c r="A191" s="266">
        <v>14</v>
      </c>
      <c r="B191" s="15" t="s">
        <v>582</v>
      </c>
      <c r="C191" s="15" t="s">
        <v>4221</v>
      </c>
      <c r="D191" s="15" t="s">
        <v>549</v>
      </c>
      <c r="E191" s="15" t="s">
        <v>550</v>
      </c>
      <c r="F191" s="15" t="s">
        <v>551</v>
      </c>
      <c r="G191" s="15" t="s">
        <v>552</v>
      </c>
      <c r="H191" s="15" t="s">
        <v>4222</v>
      </c>
      <c r="I191" s="15" t="s">
        <v>553</v>
      </c>
      <c r="J191" s="82" t="s">
        <v>49</v>
      </c>
      <c r="K191" s="15">
        <v>4</v>
      </c>
      <c r="L191" s="77">
        <v>1200</v>
      </c>
      <c r="M191" s="14">
        <v>3600</v>
      </c>
      <c r="N191" s="14">
        <f t="shared" si="34"/>
        <v>4800</v>
      </c>
      <c r="O191" s="77">
        <v>1200</v>
      </c>
      <c r="P191" s="14">
        <v>3600</v>
      </c>
      <c r="Q191" s="14">
        <f t="shared" si="35"/>
        <v>4800</v>
      </c>
      <c r="R191" s="266" t="s">
        <v>603</v>
      </c>
    </row>
    <row r="192" spans="1:19" ht="12.75" customHeight="1">
      <c r="A192" s="266">
        <v>15</v>
      </c>
      <c r="B192" s="15" t="s">
        <v>582</v>
      </c>
      <c r="C192" s="15" t="s">
        <v>554</v>
      </c>
      <c r="D192" s="15" t="s">
        <v>555</v>
      </c>
      <c r="E192" s="15" t="s">
        <v>41</v>
      </c>
      <c r="F192" s="15" t="s">
        <v>556</v>
      </c>
      <c r="G192" s="15" t="s">
        <v>557</v>
      </c>
      <c r="H192" s="15" t="s">
        <v>4214</v>
      </c>
      <c r="I192" s="15" t="s">
        <v>558</v>
      </c>
      <c r="J192" s="82" t="s">
        <v>47</v>
      </c>
      <c r="K192" s="15" t="s">
        <v>4218</v>
      </c>
      <c r="L192" s="77">
        <v>62000</v>
      </c>
      <c r="M192" s="14">
        <v>0</v>
      </c>
      <c r="N192" s="14">
        <f t="shared" si="34"/>
        <v>62000</v>
      </c>
      <c r="O192" s="77">
        <v>62000</v>
      </c>
      <c r="P192" s="14">
        <v>0</v>
      </c>
      <c r="Q192" s="14">
        <f t="shared" si="35"/>
        <v>62000</v>
      </c>
      <c r="R192" s="266" t="s">
        <v>572</v>
      </c>
    </row>
    <row r="193" spans="1:19" ht="12.75" customHeight="1">
      <c r="A193" s="266">
        <v>16</v>
      </c>
      <c r="B193" s="15" t="s">
        <v>582</v>
      </c>
      <c r="C193" s="15" t="s">
        <v>559</v>
      </c>
      <c r="D193" s="15" t="s">
        <v>560</v>
      </c>
      <c r="E193" s="15" t="s">
        <v>561</v>
      </c>
      <c r="F193" s="15" t="s">
        <v>562</v>
      </c>
      <c r="G193" s="15" t="s">
        <v>563</v>
      </c>
      <c r="H193" s="15" t="s">
        <v>4224</v>
      </c>
      <c r="I193" s="15" t="s">
        <v>4225</v>
      </c>
      <c r="J193" s="15" t="s">
        <v>49</v>
      </c>
      <c r="K193" s="107">
        <v>22</v>
      </c>
      <c r="L193" s="77">
        <v>4500</v>
      </c>
      <c r="M193" s="14">
        <v>26500</v>
      </c>
      <c r="N193" s="14">
        <f t="shared" si="34"/>
        <v>31000</v>
      </c>
      <c r="O193" s="77">
        <v>4500</v>
      </c>
      <c r="P193" s="14">
        <v>26500</v>
      </c>
      <c r="Q193" s="14">
        <f t="shared" si="35"/>
        <v>31000</v>
      </c>
      <c r="R193" s="266" t="s">
        <v>602</v>
      </c>
    </row>
    <row r="194" spans="1:19" ht="12.75" customHeight="1">
      <c r="A194" s="266">
        <v>17</v>
      </c>
      <c r="B194" s="15" t="s">
        <v>582</v>
      </c>
      <c r="C194" s="15" t="s">
        <v>564</v>
      </c>
      <c r="D194" s="15" t="s">
        <v>565</v>
      </c>
      <c r="E194" s="15"/>
      <c r="F194" s="15" t="s">
        <v>566</v>
      </c>
      <c r="G194" s="15" t="s">
        <v>567</v>
      </c>
      <c r="H194" s="15" t="s">
        <v>568</v>
      </c>
      <c r="I194" s="15" t="s">
        <v>577</v>
      </c>
      <c r="J194" s="15" t="s">
        <v>47</v>
      </c>
      <c r="K194" s="107">
        <v>120</v>
      </c>
      <c r="L194" s="77">
        <v>277884</v>
      </c>
      <c r="M194" s="14">
        <v>0</v>
      </c>
      <c r="N194" s="14">
        <f t="shared" si="34"/>
        <v>277884</v>
      </c>
      <c r="O194" s="77">
        <v>277884</v>
      </c>
      <c r="P194" s="14">
        <v>0</v>
      </c>
      <c r="Q194" s="14">
        <f t="shared" si="35"/>
        <v>277884</v>
      </c>
      <c r="R194" s="266" t="s">
        <v>52</v>
      </c>
    </row>
    <row r="195" spans="1:19" ht="12.75" customHeight="1">
      <c r="A195" s="282"/>
      <c r="B195" s="283"/>
      <c r="C195" s="283"/>
      <c r="D195" s="283"/>
      <c r="E195" s="283"/>
      <c r="F195" s="283"/>
      <c r="G195" s="283"/>
      <c r="H195" s="283"/>
      <c r="I195" s="283"/>
      <c r="J195" s="283"/>
      <c r="K195" s="284"/>
      <c r="L195" s="24">
        <f t="shared" ref="L195:M195" si="36">SUM(L178:L194)</f>
        <v>2430456</v>
      </c>
      <c r="M195" s="24">
        <f t="shared" si="36"/>
        <v>250393</v>
      </c>
      <c r="N195" s="24">
        <f>SUM(N178:N194)</f>
        <v>2680849</v>
      </c>
      <c r="O195" s="24">
        <f>SUM(O178:O194)</f>
        <v>2430456</v>
      </c>
      <c r="P195" s="24">
        <f>SUM(P178:P194)</f>
        <v>250393</v>
      </c>
      <c r="Q195" s="24">
        <f>SUM(Q178:Q194)</f>
        <v>2680849</v>
      </c>
    </row>
    <row r="196" spans="1:19" ht="36" customHeight="1">
      <c r="A196" s="274"/>
      <c r="B196" s="274"/>
      <c r="C196" s="274"/>
      <c r="D196" s="274"/>
      <c r="E196" s="274"/>
      <c r="F196" s="274"/>
      <c r="G196" s="274"/>
      <c r="H196" s="274"/>
      <c r="I196" s="274"/>
      <c r="J196" s="274"/>
      <c r="K196" s="274"/>
      <c r="L196" s="259"/>
      <c r="M196" s="259"/>
      <c r="N196" s="259"/>
      <c r="O196" s="259"/>
      <c r="P196" s="259"/>
      <c r="Q196" s="259"/>
      <c r="S196" s="53"/>
    </row>
    <row r="197" spans="1:19" ht="32.1" customHeight="1">
      <c r="A197" s="78" t="s">
        <v>67</v>
      </c>
      <c r="B197" s="287" t="s">
        <v>414</v>
      </c>
      <c r="C197" s="288"/>
      <c r="D197" s="288"/>
      <c r="E197" s="288"/>
      <c r="F197" s="288"/>
      <c r="G197" s="288"/>
      <c r="H197" s="288"/>
      <c r="I197" s="288"/>
      <c r="J197" s="288"/>
      <c r="K197" s="289"/>
      <c r="L197" s="281" t="s">
        <v>4198</v>
      </c>
      <c r="M197" s="281"/>
      <c r="N197" s="281"/>
      <c r="O197" s="281" t="s">
        <v>4199</v>
      </c>
      <c r="P197" s="281"/>
      <c r="Q197" s="281"/>
      <c r="R197" s="260" t="s">
        <v>20</v>
      </c>
    </row>
    <row r="198" spans="1:19" ht="42" customHeight="1">
      <c r="A198" s="79" t="s">
        <v>7</v>
      </c>
      <c r="B198" s="80" t="s">
        <v>31</v>
      </c>
      <c r="C198" s="80" t="s">
        <v>4</v>
      </c>
      <c r="D198" s="81" t="s">
        <v>5</v>
      </c>
      <c r="E198" s="81" t="s">
        <v>6</v>
      </c>
      <c r="F198" s="81" t="s">
        <v>8</v>
      </c>
      <c r="G198" s="81" t="s">
        <v>9</v>
      </c>
      <c r="H198" s="81" t="s">
        <v>22</v>
      </c>
      <c r="I198" s="81" t="s">
        <v>10</v>
      </c>
      <c r="J198" s="81" t="s">
        <v>11</v>
      </c>
      <c r="K198" s="79" t="s">
        <v>12</v>
      </c>
      <c r="L198" s="262" t="s">
        <v>13</v>
      </c>
      <c r="M198" s="79" t="s">
        <v>14</v>
      </c>
      <c r="N198" s="79" t="s">
        <v>3</v>
      </c>
      <c r="O198" s="262" t="s">
        <v>13</v>
      </c>
      <c r="P198" s="79" t="s">
        <v>14</v>
      </c>
      <c r="Q198" s="79" t="s">
        <v>3</v>
      </c>
      <c r="R198" s="261"/>
    </row>
    <row r="199" spans="1:19" ht="12.75" customHeight="1">
      <c r="A199" s="266">
        <v>1</v>
      </c>
      <c r="B199" s="116" t="s">
        <v>584</v>
      </c>
      <c r="C199" s="116" t="s">
        <v>585</v>
      </c>
      <c r="D199" s="116" t="s">
        <v>586</v>
      </c>
      <c r="E199" s="116" t="s">
        <v>681</v>
      </c>
      <c r="F199" s="116" t="s">
        <v>587</v>
      </c>
      <c r="G199" s="116" t="s">
        <v>54</v>
      </c>
      <c r="H199" s="116" t="s">
        <v>683</v>
      </c>
      <c r="I199" s="116">
        <v>3314649</v>
      </c>
      <c r="J199" s="116" t="s">
        <v>47</v>
      </c>
      <c r="K199" s="30">
        <v>50</v>
      </c>
      <c r="L199" s="30">
        <v>305</v>
      </c>
      <c r="M199" s="30">
        <v>0</v>
      </c>
      <c r="N199" s="14">
        <f t="shared" ref="N199:N205" si="37">L199+M199</f>
        <v>305</v>
      </c>
      <c r="O199" s="30">
        <v>305</v>
      </c>
      <c r="P199" s="30">
        <v>0</v>
      </c>
      <c r="Q199" s="14">
        <f t="shared" ref="Q199:Q205" si="38">O199+P199</f>
        <v>305</v>
      </c>
      <c r="R199" s="135" t="s">
        <v>280</v>
      </c>
    </row>
    <row r="200" spans="1:19" ht="12.75" customHeight="1">
      <c r="A200" s="266">
        <v>2</v>
      </c>
      <c r="B200" s="116" t="s">
        <v>584</v>
      </c>
      <c r="C200" s="116" t="s">
        <v>585</v>
      </c>
      <c r="D200" s="116" t="s">
        <v>586</v>
      </c>
      <c r="E200" s="116" t="s">
        <v>681</v>
      </c>
      <c r="F200" s="116" t="s">
        <v>587</v>
      </c>
      <c r="G200" s="116" t="s">
        <v>54</v>
      </c>
      <c r="H200" s="116" t="s">
        <v>682</v>
      </c>
      <c r="I200" s="116">
        <v>4163610</v>
      </c>
      <c r="J200" s="116" t="s">
        <v>47</v>
      </c>
      <c r="K200" s="30">
        <v>70</v>
      </c>
      <c r="L200" s="30">
        <v>172000</v>
      </c>
      <c r="M200" s="30">
        <v>0</v>
      </c>
      <c r="N200" s="14">
        <f t="shared" si="37"/>
        <v>172000</v>
      </c>
      <c r="O200" s="30">
        <v>172000</v>
      </c>
      <c r="P200" s="30">
        <v>0</v>
      </c>
      <c r="Q200" s="14">
        <f t="shared" si="38"/>
        <v>172000</v>
      </c>
      <c r="R200" s="135" t="s">
        <v>280</v>
      </c>
    </row>
    <row r="201" spans="1:19" ht="12.75" customHeight="1">
      <c r="A201" s="266">
        <v>3</v>
      </c>
      <c r="B201" s="118" t="s">
        <v>584</v>
      </c>
      <c r="C201" s="118" t="s">
        <v>588</v>
      </c>
      <c r="D201" s="118" t="s">
        <v>589</v>
      </c>
      <c r="E201" s="119">
        <v>7</v>
      </c>
      <c r="F201" s="118" t="s">
        <v>590</v>
      </c>
      <c r="G201" s="118" t="s">
        <v>591</v>
      </c>
      <c r="H201" s="107" t="s">
        <v>684</v>
      </c>
      <c r="I201" s="118">
        <v>71537348</v>
      </c>
      <c r="J201" s="118" t="s">
        <v>48</v>
      </c>
      <c r="K201" s="30">
        <v>20</v>
      </c>
      <c r="L201" s="108">
        <v>7500</v>
      </c>
      <c r="M201" s="30">
        <v>0</v>
      </c>
      <c r="N201" s="14">
        <f t="shared" si="37"/>
        <v>7500</v>
      </c>
      <c r="O201" s="108">
        <v>7500</v>
      </c>
      <c r="P201" s="30">
        <v>0</v>
      </c>
      <c r="Q201" s="14">
        <f t="shared" si="38"/>
        <v>7500</v>
      </c>
      <c r="R201" s="135" t="s">
        <v>66</v>
      </c>
    </row>
    <row r="202" spans="1:19" ht="12.75" customHeight="1">
      <c r="A202" s="266">
        <v>4</v>
      </c>
      <c r="B202" s="118" t="s">
        <v>584</v>
      </c>
      <c r="C202" s="118" t="s">
        <v>588</v>
      </c>
      <c r="D202" s="118" t="s">
        <v>592</v>
      </c>
      <c r="E202" s="119">
        <v>8</v>
      </c>
      <c r="F202" s="118" t="s">
        <v>593</v>
      </c>
      <c r="G202" s="118" t="s">
        <v>594</v>
      </c>
      <c r="H202" s="107" t="s">
        <v>685</v>
      </c>
      <c r="I202" s="118">
        <v>102383</v>
      </c>
      <c r="J202" s="118" t="s">
        <v>48</v>
      </c>
      <c r="K202" s="30">
        <v>16</v>
      </c>
      <c r="L202" s="108">
        <v>1000</v>
      </c>
      <c r="M202" s="30">
        <v>0</v>
      </c>
      <c r="N202" s="14">
        <f t="shared" si="37"/>
        <v>1000</v>
      </c>
      <c r="O202" s="108">
        <v>1000</v>
      </c>
      <c r="P202" s="30">
        <v>0</v>
      </c>
      <c r="Q202" s="14">
        <f t="shared" si="38"/>
        <v>1000</v>
      </c>
      <c r="R202" s="135" t="s">
        <v>66</v>
      </c>
    </row>
    <row r="203" spans="1:19" ht="12.75" customHeight="1">
      <c r="A203" s="266">
        <v>5</v>
      </c>
      <c r="B203" s="116" t="s">
        <v>584</v>
      </c>
      <c r="C203" s="116" t="s">
        <v>588</v>
      </c>
      <c r="D203" s="116" t="s">
        <v>595</v>
      </c>
      <c r="E203" s="116">
        <v>20</v>
      </c>
      <c r="F203" s="116" t="s">
        <v>593</v>
      </c>
      <c r="G203" s="116" t="s">
        <v>594</v>
      </c>
      <c r="H203" s="116" t="s">
        <v>686</v>
      </c>
      <c r="I203" s="116">
        <v>102384</v>
      </c>
      <c r="J203" s="116" t="s">
        <v>48</v>
      </c>
      <c r="K203" s="30">
        <v>32</v>
      </c>
      <c r="L203" s="30">
        <v>13000</v>
      </c>
      <c r="M203" s="30">
        <v>0</v>
      </c>
      <c r="N203" s="14">
        <f t="shared" si="37"/>
        <v>13000</v>
      </c>
      <c r="O203" s="30">
        <v>13000</v>
      </c>
      <c r="P203" s="30">
        <v>0</v>
      </c>
      <c r="Q203" s="14">
        <f t="shared" si="38"/>
        <v>13000</v>
      </c>
      <c r="R203" s="135" t="s">
        <v>66</v>
      </c>
    </row>
    <row r="204" spans="1:19" ht="12.75" customHeight="1">
      <c r="A204" s="266">
        <v>6</v>
      </c>
      <c r="B204" s="118" t="s">
        <v>584</v>
      </c>
      <c r="C204" s="118" t="s">
        <v>588</v>
      </c>
      <c r="D204" s="118" t="s">
        <v>595</v>
      </c>
      <c r="E204" s="119">
        <v>20</v>
      </c>
      <c r="F204" s="118" t="s">
        <v>593</v>
      </c>
      <c r="G204" s="118" t="s">
        <v>594</v>
      </c>
      <c r="H204" s="107" t="s">
        <v>687</v>
      </c>
      <c r="I204" s="118">
        <v>102385</v>
      </c>
      <c r="J204" s="118" t="s">
        <v>48</v>
      </c>
      <c r="K204" s="30">
        <v>12</v>
      </c>
      <c r="L204" s="108">
        <v>1450</v>
      </c>
      <c r="M204" s="30">
        <v>0</v>
      </c>
      <c r="N204" s="14">
        <f t="shared" si="37"/>
        <v>1450</v>
      </c>
      <c r="O204" s="108">
        <v>1450</v>
      </c>
      <c r="P204" s="30">
        <v>0</v>
      </c>
      <c r="Q204" s="14">
        <f t="shared" si="38"/>
        <v>1450</v>
      </c>
      <c r="R204" s="135" t="s">
        <v>66</v>
      </c>
    </row>
    <row r="205" spans="1:19" ht="12.75" customHeight="1">
      <c r="A205" s="266">
        <v>7</v>
      </c>
      <c r="B205" s="118" t="s">
        <v>584</v>
      </c>
      <c r="C205" s="118" t="s">
        <v>588</v>
      </c>
      <c r="D205" s="118" t="s">
        <v>596</v>
      </c>
      <c r="E205" s="119" t="s">
        <v>597</v>
      </c>
      <c r="F205" s="118" t="s">
        <v>598</v>
      </c>
      <c r="G205" s="118" t="s">
        <v>599</v>
      </c>
      <c r="H205" s="107" t="s">
        <v>600</v>
      </c>
      <c r="I205" s="118">
        <v>4140000</v>
      </c>
      <c r="J205" s="118" t="s">
        <v>48</v>
      </c>
      <c r="K205" s="30">
        <v>24</v>
      </c>
      <c r="L205" s="108">
        <v>60</v>
      </c>
      <c r="M205" s="30">
        <v>0</v>
      </c>
      <c r="N205" s="14">
        <f t="shared" si="37"/>
        <v>60</v>
      </c>
      <c r="O205" s="108">
        <v>60</v>
      </c>
      <c r="P205" s="30">
        <v>0</v>
      </c>
      <c r="Q205" s="14">
        <f t="shared" si="38"/>
        <v>60</v>
      </c>
      <c r="R205" s="135" t="s">
        <v>601</v>
      </c>
    </row>
    <row r="206" spans="1:19" ht="12.75" customHeight="1">
      <c r="A206" s="282"/>
      <c r="B206" s="283"/>
      <c r="C206" s="283"/>
      <c r="D206" s="283"/>
      <c r="E206" s="283"/>
      <c r="F206" s="283"/>
      <c r="G206" s="283"/>
      <c r="H206" s="283"/>
      <c r="I206" s="283"/>
      <c r="J206" s="283"/>
      <c r="K206" s="284"/>
      <c r="L206" s="24">
        <f t="shared" ref="L206:M206" si="39">SUM(L199:L205)</f>
        <v>195315</v>
      </c>
      <c r="M206" s="24">
        <f t="shared" si="39"/>
        <v>0</v>
      </c>
      <c r="N206" s="24">
        <f>SUM(N199:N205)</f>
        <v>195315</v>
      </c>
      <c r="O206" s="24">
        <f t="shared" ref="O206:Q206" si="40">SUM(O199:O205)</f>
        <v>195315</v>
      </c>
      <c r="P206" s="24">
        <f t="shared" si="40"/>
        <v>0</v>
      </c>
      <c r="Q206" s="24">
        <f t="shared" si="40"/>
        <v>195315</v>
      </c>
    </row>
    <row r="207" spans="1:19" ht="36" customHeight="1">
      <c r="A207" s="302"/>
      <c r="B207" s="302"/>
      <c r="C207" s="302"/>
      <c r="D207" s="302"/>
      <c r="E207" s="302"/>
      <c r="F207" s="302"/>
      <c r="G207" s="302"/>
      <c r="H207" s="302"/>
      <c r="I207" s="302"/>
      <c r="J207" s="302"/>
      <c r="K207" s="302"/>
      <c r="L207" s="302"/>
      <c r="M207" s="302"/>
      <c r="N207" s="302"/>
      <c r="O207" s="302"/>
      <c r="P207" s="302"/>
      <c r="Q207" s="302"/>
    </row>
    <row r="208" spans="1:19" ht="32.1" customHeight="1">
      <c r="A208" s="251" t="s">
        <v>69</v>
      </c>
      <c r="B208" s="299" t="s">
        <v>688</v>
      </c>
      <c r="C208" s="299"/>
      <c r="D208" s="299"/>
      <c r="E208" s="299"/>
      <c r="F208" s="299"/>
      <c r="G208" s="299"/>
      <c r="H208" s="299"/>
      <c r="I208" s="299"/>
      <c r="J208" s="299"/>
      <c r="K208" s="299"/>
      <c r="L208" s="281" t="s">
        <v>4198</v>
      </c>
      <c r="M208" s="281"/>
      <c r="N208" s="281"/>
      <c r="O208" s="281" t="s">
        <v>4199</v>
      </c>
      <c r="P208" s="281"/>
      <c r="Q208" s="281"/>
      <c r="R208" s="300" t="s">
        <v>20</v>
      </c>
    </row>
    <row r="209" spans="1:18" ht="42" customHeight="1">
      <c r="A209" s="79" t="s">
        <v>7</v>
      </c>
      <c r="B209" s="80" t="s">
        <v>31</v>
      </c>
      <c r="C209" s="80" t="s">
        <v>4</v>
      </c>
      <c r="D209" s="81" t="s">
        <v>5</v>
      </c>
      <c r="E209" s="81" t="s">
        <v>6</v>
      </c>
      <c r="F209" s="81" t="s">
        <v>8</v>
      </c>
      <c r="G209" s="81" t="s">
        <v>9</v>
      </c>
      <c r="H209" s="81" t="s">
        <v>22</v>
      </c>
      <c r="I209" s="81" t="s">
        <v>10</v>
      </c>
      <c r="J209" s="81" t="s">
        <v>11</v>
      </c>
      <c r="K209" s="79" t="s">
        <v>12</v>
      </c>
      <c r="L209" s="262" t="s">
        <v>13</v>
      </c>
      <c r="M209" s="79" t="s">
        <v>14</v>
      </c>
      <c r="N209" s="79" t="s">
        <v>3</v>
      </c>
      <c r="O209" s="262" t="s">
        <v>13</v>
      </c>
      <c r="P209" s="79" t="s">
        <v>14</v>
      </c>
      <c r="Q209" s="79" t="s">
        <v>3</v>
      </c>
      <c r="R209" s="300"/>
    </row>
    <row r="210" spans="1:18" ht="12.75" customHeight="1">
      <c r="A210" s="260">
        <v>1</v>
      </c>
      <c r="B210" s="160" t="s">
        <v>2420</v>
      </c>
      <c r="C210" s="189" t="s">
        <v>698</v>
      </c>
      <c r="D210" s="189" t="s">
        <v>699</v>
      </c>
      <c r="E210" s="189">
        <v>29</v>
      </c>
      <c r="F210" s="189" t="s">
        <v>700</v>
      </c>
      <c r="G210" s="189" t="s">
        <v>54</v>
      </c>
      <c r="H210" s="189" t="s">
        <v>701</v>
      </c>
      <c r="I210" s="252" t="s">
        <v>702</v>
      </c>
      <c r="J210" s="189" t="s">
        <v>48</v>
      </c>
      <c r="K210" s="253">
        <v>40</v>
      </c>
      <c r="L210" s="254">
        <v>25000</v>
      </c>
      <c r="M210" s="254">
        <v>0</v>
      </c>
      <c r="N210" s="21">
        <f>L210+M210</f>
        <v>25000</v>
      </c>
      <c r="O210" s="254">
        <v>25000</v>
      </c>
      <c r="P210" s="254">
        <v>0</v>
      </c>
      <c r="Q210" s="21">
        <f>O210+P210</f>
        <v>25000</v>
      </c>
      <c r="R210" s="260" t="s">
        <v>280</v>
      </c>
    </row>
    <row r="211" spans="1:18" ht="12.75" customHeight="1">
      <c r="A211" s="266">
        <v>2</v>
      </c>
      <c r="B211" s="15" t="s">
        <v>2420</v>
      </c>
      <c r="C211" s="15" t="s">
        <v>703</v>
      </c>
      <c r="D211" s="15" t="s">
        <v>704</v>
      </c>
      <c r="E211" s="15">
        <v>10</v>
      </c>
      <c r="F211" s="15" t="s">
        <v>705</v>
      </c>
      <c r="G211" s="15" t="s">
        <v>54</v>
      </c>
      <c r="H211" s="15" t="s">
        <v>706</v>
      </c>
      <c r="I211" s="151" t="s">
        <v>707</v>
      </c>
      <c r="J211" s="15" t="s">
        <v>48</v>
      </c>
      <c r="K211" s="15">
        <v>40</v>
      </c>
      <c r="L211" s="77">
        <v>1800</v>
      </c>
      <c r="M211" s="77">
        <v>0</v>
      </c>
      <c r="N211" s="14">
        <f t="shared" ref="N211:N272" si="41">L211+M211</f>
        <v>1800</v>
      </c>
      <c r="O211" s="77">
        <v>1800</v>
      </c>
      <c r="P211" s="77">
        <v>0</v>
      </c>
      <c r="Q211" s="14">
        <f t="shared" ref="Q211:Q272" si="42">O211+P211</f>
        <v>1800</v>
      </c>
      <c r="R211" s="266" t="s">
        <v>280</v>
      </c>
    </row>
    <row r="212" spans="1:18" ht="12.75" customHeight="1">
      <c r="A212" s="266">
        <v>3</v>
      </c>
      <c r="B212" s="15" t="s">
        <v>2420</v>
      </c>
      <c r="C212" s="29" t="s">
        <v>708</v>
      </c>
      <c r="D212" s="15" t="s">
        <v>709</v>
      </c>
      <c r="E212" s="15">
        <v>21</v>
      </c>
      <c r="F212" s="15" t="s">
        <v>710</v>
      </c>
      <c r="G212" s="15" t="s">
        <v>54</v>
      </c>
      <c r="H212" s="266" t="s">
        <v>711</v>
      </c>
      <c r="I212" s="151" t="s">
        <v>712</v>
      </c>
      <c r="J212" s="15" t="s">
        <v>47</v>
      </c>
      <c r="K212" s="15">
        <v>60</v>
      </c>
      <c r="L212" s="77">
        <v>40000</v>
      </c>
      <c r="M212" s="77">
        <v>0</v>
      </c>
      <c r="N212" s="14">
        <f t="shared" si="41"/>
        <v>40000</v>
      </c>
      <c r="O212" s="77">
        <v>40000</v>
      </c>
      <c r="P212" s="77">
        <v>0</v>
      </c>
      <c r="Q212" s="14">
        <f t="shared" si="42"/>
        <v>40000</v>
      </c>
      <c r="R212" s="266" t="s">
        <v>280</v>
      </c>
    </row>
    <row r="213" spans="1:18" ht="12.75" customHeight="1">
      <c r="A213" s="266">
        <v>4</v>
      </c>
      <c r="B213" s="15" t="s">
        <v>2420</v>
      </c>
      <c r="C213" s="29" t="s">
        <v>698</v>
      </c>
      <c r="D213" s="29" t="s">
        <v>713</v>
      </c>
      <c r="E213" s="29" t="s">
        <v>323</v>
      </c>
      <c r="F213" s="29" t="s">
        <v>714</v>
      </c>
      <c r="G213" s="29" t="s">
        <v>54</v>
      </c>
      <c r="H213" s="29" t="s">
        <v>715</v>
      </c>
      <c r="I213" s="149" t="s">
        <v>716</v>
      </c>
      <c r="J213" s="29" t="s">
        <v>47</v>
      </c>
      <c r="K213" s="150">
        <v>100</v>
      </c>
      <c r="L213" s="30">
        <v>115000</v>
      </c>
      <c r="M213" s="30">
        <v>0</v>
      </c>
      <c r="N213" s="14">
        <f t="shared" si="41"/>
        <v>115000</v>
      </c>
      <c r="O213" s="30">
        <v>115000</v>
      </c>
      <c r="P213" s="30">
        <v>0</v>
      </c>
      <c r="Q213" s="14">
        <f t="shared" si="42"/>
        <v>115000</v>
      </c>
      <c r="R213" s="266" t="s">
        <v>280</v>
      </c>
    </row>
    <row r="214" spans="1:18" ht="12.75" customHeight="1">
      <c r="A214" s="266">
        <v>5</v>
      </c>
      <c r="B214" s="15" t="s">
        <v>2420</v>
      </c>
      <c r="C214" s="29" t="s">
        <v>698</v>
      </c>
      <c r="D214" s="29" t="s">
        <v>717</v>
      </c>
      <c r="E214" s="29">
        <v>1</v>
      </c>
      <c r="F214" s="29" t="s">
        <v>718</v>
      </c>
      <c r="G214" s="29" t="s">
        <v>54</v>
      </c>
      <c r="H214" s="29" t="s">
        <v>719</v>
      </c>
      <c r="I214" s="149" t="s">
        <v>720</v>
      </c>
      <c r="J214" s="29" t="s">
        <v>47</v>
      </c>
      <c r="K214" s="150">
        <v>350</v>
      </c>
      <c r="L214" s="30">
        <v>555000</v>
      </c>
      <c r="M214" s="30">
        <v>0</v>
      </c>
      <c r="N214" s="14">
        <f t="shared" si="41"/>
        <v>555000</v>
      </c>
      <c r="O214" s="30">
        <v>555000</v>
      </c>
      <c r="P214" s="30">
        <v>0</v>
      </c>
      <c r="Q214" s="14">
        <f t="shared" si="42"/>
        <v>555000</v>
      </c>
      <c r="R214" s="266" t="s">
        <v>280</v>
      </c>
    </row>
    <row r="215" spans="1:18" ht="12.75" customHeight="1">
      <c r="A215" s="266">
        <v>6</v>
      </c>
      <c r="B215" s="15" t="s">
        <v>2420</v>
      </c>
      <c r="C215" s="29" t="s">
        <v>721</v>
      </c>
      <c r="D215" s="29" t="s">
        <v>722</v>
      </c>
      <c r="E215" s="29" t="s">
        <v>41</v>
      </c>
      <c r="F215" s="29" t="s">
        <v>723</v>
      </c>
      <c r="G215" s="29" t="s">
        <v>54</v>
      </c>
      <c r="H215" s="29" t="s">
        <v>724</v>
      </c>
      <c r="I215" s="149" t="s">
        <v>725</v>
      </c>
      <c r="J215" s="29" t="s">
        <v>47</v>
      </c>
      <c r="K215" s="47" t="s">
        <v>726</v>
      </c>
      <c r="L215" s="30">
        <v>250000</v>
      </c>
      <c r="M215" s="30">
        <v>0</v>
      </c>
      <c r="N215" s="14">
        <f t="shared" si="41"/>
        <v>250000</v>
      </c>
      <c r="O215" s="30">
        <v>250000</v>
      </c>
      <c r="P215" s="30">
        <v>0</v>
      </c>
      <c r="Q215" s="14">
        <f t="shared" si="42"/>
        <v>250000</v>
      </c>
      <c r="R215" s="266" t="s">
        <v>280</v>
      </c>
    </row>
    <row r="216" spans="1:18" ht="12.75" customHeight="1">
      <c r="A216" s="266">
        <v>7</v>
      </c>
      <c r="B216" s="15" t="s">
        <v>2420</v>
      </c>
      <c r="C216" s="29" t="s">
        <v>721</v>
      </c>
      <c r="D216" s="29" t="s">
        <v>727</v>
      </c>
      <c r="E216" s="29">
        <v>36</v>
      </c>
      <c r="F216" s="29" t="s">
        <v>728</v>
      </c>
      <c r="G216" s="29" t="s">
        <v>54</v>
      </c>
      <c r="H216" s="29" t="s">
        <v>729</v>
      </c>
      <c r="I216" s="149">
        <v>1270202</v>
      </c>
      <c r="J216" s="29" t="s">
        <v>47</v>
      </c>
      <c r="K216" s="150">
        <v>32</v>
      </c>
      <c r="L216" s="30">
        <v>27000</v>
      </c>
      <c r="M216" s="30">
        <v>0</v>
      </c>
      <c r="N216" s="14">
        <f t="shared" si="41"/>
        <v>27000</v>
      </c>
      <c r="O216" s="30">
        <v>27000</v>
      </c>
      <c r="P216" s="30">
        <v>0</v>
      </c>
      <c r="Q216" s="14">
        <f t="shared" si="42"/>
        <v>27000</v>
      </c>
      <c r="R216" s="266" t="s">
        <v>280</v>
      </c>
    </row>
    <row r="217" spans="1:18" ht="12.75" customHeight="1">
      <c r="A217" s="266">
        <v>8</v>
      </c>
      <c r="B217" s="15" t="s">
        <v>2420</v>
      </c>
      <c r="C217" s="29" t="s">
        <v>730</v>
      </c>
      <c r="D217" s="29" t="s">
        <v>731</v>
      </c>
      <c r="E217" s="29" t="s">
        <v>19</v>
      </c>
      <c r="F217" s="29" t="s">
        <v>718</v>
      </c>
      <c r="G217" s="29" t="s">
        <v>54</v>
      </c>
      <c r="H217" s="29" t="s">
        <v>732</v>
      </c>
      <c r="I217" s="149" t="s">
        <v>733</v>
      </c>
      <c r="J217" s="29" t="s">
        <v>48</v>
      </c>
      <c r="K217" s="47" t="s">
        <v>43</v>
      </c>
      <c r="L217" s="30">
        <v>2900</v>
      </c>
      <c r="M217" s="30">
        <v>0</v>
      </c>
      <c r="N217" s="14">
        <f t="shared" si="41"/>
        <v>2900</v>
      </c>
      <c r="O217" s="30">
        <v>2900</v>
      </c>
      <c r="P217" s="30">
        <v>0</v>
      </c>
      <c r="Q217" s="14">
        <f t="shared" si="42"/>
        <v>2900</v>
      </c>
      <c r="R217" s="266" t="s">
        <v>280</v>
      </c>
    </row>
    <row r="218" spans="1:18" ht="11.25" customHeight="1">
      <c r="A218" s="266">
        <v>9</v>
      </c>
      <c r="B218" s="15" t="s">
        <v>2420</v>
      </c>
      <c r="C218" s="15" t="s">
        <v>698</v>
      </c>
      <c r="D218" s="266" t="s">
        <v>896</v>
      </c>
      <c r="E218" s="15" t="s">
        <v>897</v>
      </c>
      <c r="F218" s="15" t="s">
        <v>898</v>
      </c>
      <c r="G218" s="15" t="s">
        <v>54</v>
      </c>
      <c r="H218" s="15" t="s">
        <v>899</v>
      </c>
      <c r="I218" s="151" t="s">
        <v>900</v>
      </c>
      <c r="J218" s="15" t="s">
        <v>47</v>
      </c>
      <c r="K218" s="266">
        <v>40</v>
      </c>
      <c r="L218" s="14">
        <v>100000</v>
      </c>
      <c r="M218" s="14">
        <v>0</v>
      </c>
      <c r="N218" s="14">
        <f t="shared" si="41"/>
        <v>100000</v>
      </c>
      <c r="O218" s="14">
        <v>100000</v>
      </c>
      <c r="P218" s="14">
        <v>0</v>
      </c>
      <c r="Q218" s="14">
        <f t="shared" si="42"/>
        <v>100000</v>
      </c>
      <c r="R218" s="266" t="s">
        <v>280</v>
      </c>
    </row>
    <row r="219" spans="1:18" ht="11.25" customHeight="1">
      <c r="A219" s="266">
        <v>10</v>
      </c>
      <c r="B219" s="15" t="s">
        <v>2420</v>
      </c>
      <c r="C219" s="15" t="s">
        <v>698</v>
      </c>
      <c r="D219" s="266" t="s">
        <v>896</v>
      </c>
      <c r="E219" s="15" t="s">
        <v>897</v>
      </c>
      <c r="F219" s="15" t="s">
        <v>898</v>
      </c>
      <c r="G219" s="15" t="s">
        <v>54</v>
      </c>
      <c r="H219" s="15" t="s">
        <v>901</v>
      </c>
      <c r="I219" s="151" t="s">
        <v>902</v>
      </c>
      <c r="J219" s="15" t="s">
        <v>47</v>
      </c>
      <c r="K219" s="266">
        <v>50</v>
      </c>
      <c r="L219" s="14">
        <v>50000</v>
      </c>
      <c r="M219" s="14">
        <v>0</v>
      </c>
      <c r="N219" s="14">
        <f t="shared" si="41"/>
        <v>50000</v>
      </c>
      <c r="O219" s="14">
        <v>50000</v>
      </c>
      <c r="P219" s="14">
        <v>0</v>
      </c>
      <c r="Q219" s="14">
        <f t="shared" si="42"/>
        <v>50000</v>
      </c>
      <c r="R219" s="266" t="s">
        <v>280</v>
      </c>
    </row>
    <row r="220" spans="1:18" ht="11.25" customHeight="1">
      <c r="A220" s="266">
        <v>11</v>
      </c>
      <c r="B220" s="15" t="s">
        <v>2420</v>
      </c>
      <c r="C220" s="15" t="s">
        <v>698</v>
      </c>
      <c r="D220" s="266" t="s">
        <v>896</v>
      </c>
      <c r="E220" s="15" t="s">
        <v>897</v>
      </c>
      <c r="F220" s="15" t="s">
        <v>898</v>
      </c>
      <c r="G220" s="15" t="s">
        <v>54</v>
      </c>
      <c r="H220" s="15" t="s">
        <v>903</v>
      </c>
      <c r="I220" s="151" t="s">
        <v>904</v>
      </c>
      <c r="J220" s="15" t="s">
        <v>47</v>
      </c>
      <c r="K220" s="266">
        <v>110</v>
      </c>
      <c r="L220" s="14">
        <v>290000</v>
      </c>
      <c r="M220" s="14">
        <v>0</v>
      </c>
      <c r="N220" s="14">
        <f t="shared" si="41"/>
        <v>290000</v>
      </c>
      <c r="O220" s="14">
        <v>290000</v>
      </c>
      <c r="P220" s="14">
        <v>0</v>
      </c>
      <c r="Q220" s="14">
        <f t="shared" si="42"/>
        <v>290000</v>
      </c>
      <c r="R220" s="266" t="s">
        <v>280</v>
      </c>
    </row>
    <row r="221" spans="1:18" ht="11.25" customHeight="1">
      <c r="A221" s="266">
        <v>12</v>
      </c>
      <c r="B221" s="15" t="s">
        <v>2420</v>
      </c>
      <c r="C221" s="15" t="s">
        <v>698</v>
      </c>
      <c r="D221" s="266" t="s">
        <v>896</v>
      </c>
      <c r="E221" s="15" t="s">
        <v>897</v>
      </c>
      <c r="F221" s="15" t="s">
        <v>898</v>
      </c>
      <c r="G221" s="15" t="s">
        <v>54</v>
      </c>
      <c r="H221" s="15" t="s">
        <v>905</v>
      </c>
      <c r="I221" s="151" t="s">
        <v>906</v>
      </c>
      <c r="J221" s="15" t="s">
        <v>47</v>
      </c>
      <c r="K221" s="266">
        <v>280</v>
      </c>
      <c r="L221" s="14">
        <v>650000</v>
      </c>
      <c r="M221" s="14">
        <v>0</v>
      </c>
      <c r="N221" s="14">
        <f t="shared" si="41"/>
        <v>650000</v>
      </c>
      <c r="O221" s="14">
        <v>650000</v>
      </c>
      <c r="P221" s="14">
        <v>0</v>
      </c>
      <c r="Q221" s="14">
        <f t="shared" si="42"/>
        <v>650000</v>
      </c>
      <c r="R221" s="266" t="s">
        <v>280</v>
      </c>
    </row>
    <row r="222" spans="1:18" ht="11.25" customHeight="1">
      <c r="A222" s="266">
        <v>13</v>
      </c>
      <c r="B222" s="15" t="s">
        <v>2420</v>
      </c>
      <c r="C222" s="15" t="s">
        <v>698</v>
      </c>
      <c r="D222" s="266" t="s">
        <v>896</v>
      </c>
      <c r="E222" s="15" t="s">
        <v>897</v>
      </c>
      <c r="F222" s="15" t="s">
        <v>898</v>
      </c>
      <c r="G222" s="15" t="s">
        <v>54</v>
      </c>
      <c r="H222" s="15" t="s">
        <v>907</v>
      </c>
      <c r="I222" s="151" t="s">
        <v>908</v>
      </c>
      <c r="J222" s="15" t="s">
        <v>47</v>
      </c>
      <c r="K222" s="266">
        <v>40</v>
      </c>
      <c r="L222" s="14">
        <v>17000</v>
      </c>
      <c r="M222" s="14">
        <v>0</v>
      </c>
      <c r="N222" s="14">
        <f t="shared" si="41"/>
        <v>17000</v>
      </c>
      <c r="O222" s="14">
        <v>17000</v>
      </c>
      <c r="P222" s="14">
        <v>0</v>
      </c>
      <c r="Q222" s="14">
        <f t="shared" si="42"/>
        <v>17000</v>
      </c>
      <c r="R222" s="266" t="s">
        <v>280</v>
      </c>
    </row>
    <row r="223" spans="1:18" ht="12.75" customHeight="1">
      <c r="A223" s="266">
        <v>14</v>
      </c>
      <c r="B223" s="15" t="s">
        <v>2420</v>
      </c>
      <c r="C223" s="29" t="s">
        <v>289</v>
      </c>
      <c r="D223" s="29" t="s">
        <v>4170</v>
      </c>
      <c r="E223" s="29" t="s">
        <v>27</v>
      </c>
      <c r="F223" s="29" t="s">
        <v>4171</v>
      </c>
      <c r="G223" s="29" t="s">
        <v>54</v>
      </c>
      <c r="H223" s="29" t="s">
        <v>4172</v>
      </c>
      <c r="I223" s="29" t="s">
        <v>4173</v>
      </c>
      <c r="J223" s="29" t="s">
        <v>48</v>
      </c>
      <c r="K223" s="47">
        <v>32</v>
      </c>
      <c r="L223" s="30">
        <v>26082</v>
      </c>
      <c r="M223" s="30">
        <v>0</v>
      </c>
      <c r="N223" s="14">
        <f>L223+M223</f>
        <v>26082</v>
      </c>
      <c r="O223" s="30">
        <v>26082</v>
      </c>
      <c r="P223" s="30">
        <v>0</v>
      </c>
      <c r="Q223" s="14">
        <f>O223+P223</f>
        <v>26082</v>
      </c>
      <c r="R223" s="266" t="s">
        <v>280</v>
      </c>
    </row>
    <row r="224" spans="1:18" ht="12.75" customHeight="1">
      <c r="A224" s="266">
        <v>15</v>
      </c>
      <c r="B224" s="15" t="s">
        <v>2420</v>
      </c>
      <c r="C224" s="29" t="s">
        <v>289</v>
      </c>
      <c r="D224" s="29" t="s">
        <v>764</v>
      </c>
      <c r="E224" s="29" t="s">
        <v>765</v>
      </c>
      <c r="F224" s="29" t="s">
        <v>590</v>
      </c>
      <c r="G224" s="29" t="s">
        <v>591</v>
      </c>
      <c r="H224" s="29" t="s">
        <v>766</v>
      </c>
      <c r="I224" s="149" t="s">
        <v>767</v>
      </c>
      <c r="J224" s="29" t="s">
        <v>48</v>
      </c>
      <c r="K224" s="47" t="s">
        <v>38</v>
      </c>
      <c r="L224" s="30">
        <v>1100</v>
      </c>
      <c r="M224" s="30">
        <v>0</v>
      </c>
      <c r="N224" s="14">
        <f t="shared" si="41"/>
        <v>1100</v>
      </c>
      <c r="O224" s="30">
        <v>1100</v>
      </c>
      <c r="P224" s="30">
        <v>0</v>
      </c>
      <c r="Q224" s="14">
        <f t="shared" si="42"/>
        <v>1100</v>
      </c>
      <c r="R224" s="15" t="s">
        <v>66</v>
      </c>
    </row>
    <row r="225" spans="1:18" ht="12.75" customHeight="1">
      <c r="A225" s="266">
        <v>16</v>
      </c>
      <c r="B225" s="15" t="s">
        <v>2420</v>
      </c>
      <c r="C225" s="29" t="s">
        <v>289</v>
      </c>
      <c r="D225" s="29" t="s">
        <v>768</v>
      </c>
      <c r="E225" s="29" t="s">
        <v>40</v>
      </c>
      <c r="F225" s="29" t="s">
        <v>590</v>
      </c>
      <c r="G225" s="29" t="s">
        <v>591</v>
      </c>
      <c r="H225" s="29" t="s">
        <v>769</v>
      </c>
      <c r="I225" s="149" t="s">
        <v>770</v>
      </c>
      <c r="J225" s="29" t="s">
        <v>49</v>
      </c>
      <c r="K225" s="47" t="s">
        <v>38</v>
      </c>
      <c r="L225" s="30">
        <v>8000</v>
      </c>
      <c r="M225" s="30">
        <v>18000</v>
      </c>
      <c r="N225" s="14">
        <f t="shared" si="41"/>
        <v>26000</v>
      </c>
      <c r="O225" s="30">
        <v>8000</v>
      </c>
      <c r="P225" s="30">
        <v>18000</v>
      </c>
      <c r="Q225" s="14">
        <f t="shared" si="42"/>
        <v>26000</v>
      </c>
      <c r="R225" s="15" t="s">
        <v>66</v>
      </c>
    </row>
    <row r="226" spans="1:18" ht="12.75" customHeight="1">
      <c r="A226" s="266">
        <v>17</v>
      </c>
      <c r="B226" s="15" t="s">
        <v>2420</v>
      </c>
      <c r="C226" s="29" t="s">
        <v>289</v>
      </c>
      <c r="D226" s="29" t="s">
        <v>771</v>
      </c>
      <c r="E226" s="29" t="s">
        <v>772</v>
      </c>
      <c r="F226" s="29" t="s">
        <v>773</v>
      </c>
      <c r="G226" s="29" t="s">
        <v>774</v>
      </c>
      <c r="H226" s="29" t="s">
        <v>775</v>
      </c>
      <c r="I226" s="149" t="s">
        <v>776</v>
      </c>
      <c r="J226" s="29" t="s">
        <v>49</v>
      </c>
      <c r="K226" s="47" t="s">
        <v>67</v>
      </c>
      <c r="L226" s="30">
        <v>1300</v>
      </c>
      <c r="M226" s="30">
        <v>3000</v>
      </c>
      <c r="N226" s="14">
        <f t="shared" si="41"/>
        <v>4300</v>
      </c>
      <c r="O226" s="30">
        <v>1300</v>
      </c>
      <c r="P226" s="30">
        <v>3000</v>
      </c>
      <c r="Q226" s="14">
        <f t="shared" si="42"/>
        <v>4300</v>
      </c>
      <c r="R226" s="15" t="s">
        <v>66</v>
      </c>
    </row>
    <row r="227" spans="1:18" ht="12.75" customHeight="1">
      <c r="A227" s="266">
        <v>18</v>
      </c>
      <c r="B227" s="15" t="s">
        <v>2420</v>
      </c>
      <c r="C227" s="29" t="s">
        <v>289</v>
      </c>
      <c r="D227" s="29" t="s">
        <v>777</v>
      </c>
      <c r="E227" s="29" t="s">
        <v>28</v>
      </c>
      <c r="F227" s="29" t="s">
        <v>614</v>
      </c>
      <c r="G227" s="29" t="s">
        <v>615</v>
      </c>
      <c r="H227" s="29" t="s">
        <v>778</v>
      </c>
      <c r="I227" s="149" t="s">
        <v>779</v>
      </c>
      <c r="J227" s="29" t="s">
        <v>49</v>
      </c>
      <c r="K227" s="47" t="s">
        <v>780</v>
      </c>
      <c r="L227" s="30">
        <v>500</v>
      </c>
      <c r="M227" s="30">
        <v>1200</v>
      </c>
      <c r="N227" s="14">
        <f t="shared" si="41"/>
        <v>1700</v>
      </c>
      <c r="O227" s="30">
        <v>500</v>
      </c>
      <c r="P227" s="30">
        <v>1200</v>
      </c>
      <c r="Q227" s="14">
        <f t="shared" si="42"/>
        <v>1700</v>
      </c>
      <c r="R227" s="15" t="s">
        <v>66</v>
      </c>
    </row>
    <row r="228" spans="1:18" ht="12.75" customHeight="1">
      <c r="A228" s="266">
        <v>19</v>
      </c>
      <c r="B228" s="15" t="s">
        <v>2420</v>
      </c>
      <c r="C228" s="29" t="s">
        <v>289</v>
      </c>
      <c r="D228" s="29" t="s">
        <v>229</v>
      </c>
      <c r="E228" s="29" t="s">
        <v>18</v>
      </c>
      <c r="F228" s="29" t="s">
        <v>781</v>
      </c>
      <c r="G228" s="29" t="s">
        <v>782</v>
      </c>
      <c r="H228" s="29" t="s">
        <v>1178</v>
      </c>
      <c r="I228" s="149" t="s">
        <v>783</v>
      </c>
      <c r="J228" s="29" t="s">
        <v>49</v>
      </c>
      <c r="K228" s="47" t="s">
        <v>784</v>
      </c>
      <c r="L228" s="30">
        <v>620</v>
      </c>
      <c r="M228" s="30">
        <v>1400</v>
      </c>
      <c r="N228" s="14">
        <f t="shared" si="41"/>
        <v>2020</v>
      </c>
      <c r="O228" s="30">
        <v>620</v>
      </c>
      <c r="P228" s="30">
        <v>1400</v>
      </c>
      <c r="Q228" s="14">
        <f t="shared" si="42"/>
        <v>2020</v>
      </c>
      <c r="R228" s="15" t="s">
        <v>66</v>
      </c>
    </row>
    <row r="229" spans="1:18" ht="12.75" customHeight="1">
      <c r="A229" s="266">
        <v>20</v>
      </c>
      <c r="B229" s="15" t="s">
        <v>2420</v>
      </c>
      <c r="C229" s="29" t="s">
        <v>721</v>
      </c>
      <c r="D229" s="29" t="s">
        <v>860</v>
      </c>
      <c r="E229" s="29" t="s">
        <v>861</v>
      </c>
      <c r="F229" s="29" t="s">
        <v>862</v>
      </c>
      <c r="G229" s="29" t="s">
        <v>594</v>
      </c>
      <c r="H229" s="29" t="s">
        <v>863</v>
      </c>
      <c r="I229" s="149" t="s">
        <v>864</v>
      </c>
      <c r="J229" s="29" t="s">
        <v>49</v>
      </c>
      <c r="K229" s="47" t="s">
        <v>348</v>
      </c>
      <c r="L229" s="30">
        <v>3300</v>
      </c>
      <c r="M229" s="30">
        <v>9700</v>
      </c>
      <c r="N229" s="14">
        <f t="shared" si="41"/>
        <v>13000</v>
      </c>
      <c r="O229" s="30">
        <v>3300</v>
      </c>
      <c r="P229" s="30">
        <v>9700</v>
      </c>
      <c r="Q229" s="14">
        <f t="shared" si="42"/>
        <v>13000</v>
      </c>
      <c r="R229" s="15" t="s">
        <v>66</v>
      </c>
    </row>
    <row r="230" spans="1:18" ht="12.75" customHeight="1">
      <c r="A230" s="266">
        <v>21</v>
      </c>
      <c r="B230" s="15" t="s">
        <v>2420</v>
      </c>
      <c r="C230" s="29" t="s">
        <v>721</v>
      </c>
      <c r="D230" s="29" t="s">
        <v>865</v>
      </c>
      <c r="E230" s="29" t="s">
        <v>855</v>
      </c>
      <c r="F230" s="29" t="s">
        <v>866</v>
      </c>
      <c r="G230" s="29" t="s">
        <v>867</v>
      </c>
      <c r="H230" s="29" t="s">
        <v>868</v>
      </c>
      <c r="I230" s="149" t="s">
        <v>869</v>
      </c>
      <c r="J230" s="29" t="s">
        <v>49</v>
      </c>
      <c r="K230" s="47" t="s">
        <v>67</v>
      </c>
      <c r="L230" s="30">
        <v>1600</v>
      </c>
      <c r="M230" s="30">
        <v>4800</v>
      </c>
      <c r="N230" s="14">
        <f t="shared" si="41"/>
        <v>6400</v>
      </c>
      <c r="O230" s="30">
        <v>1600</v>
      </c>
      <c r="P230" s="30">
        <v>4800</v>
      </c>
      <c r="Q230" s="14">
        <f t="shared" si="42"/>
        <v>6400</v>
      </c>
      <c r="R230" s="15" t="s">
        <v>66</v>
      </c>
    </row>
    <row r="231" spans="1:18" ht="12.75" customHeight="1">
      <c r="A231" s="266">
        <v>22</v>
      </c>
      <c r="B231" s="15" t="s">
        <v>2420</v>
      </c>
      <c r="C231" s="29" t="s">
        <v>721</v>
      </c>
      <c r="D231" s="29" t="s">
        <v>870</v>
      </c>
      <c r="E231" s="29" t="s">
        <v>37</v>
      </c>
      <c r="F231" s="29" t="s">
        <v>871</v>
      </c>
      <c r="G231" s="29" t="s">
        <v>872</v>
      </c>
      <c r="H231" s="29" t="s">
        <v>873</v>
      </c>
      <c r="I231" s="149" t="s">
        <v>874</v>
      </c>
      <c r="J231" s="29" t="s">
        <v>49</v>
      </c>
      <c r="K231" s="47" t="s">
        <v>875</v>
      </c>
      <c r="L231" s="30">
        <v>1000</v>
      </c>
      <c r="M231" s="30">
        <v>2500</v>
      </c>
      <c r="N231" s="14">
        <f t="shared" si="41"/>
        <v>3500</v>
      </c>
      <c r="O231" s="30">
        <v>1000</v>
      </c>
      <c r="P231" s="30">
        <v>2500</v>
      </c>
      <c r="Q231" s="14">
        <f t="shared" si="42"/>
        <v>3500</v>
      </c>
      <c r="R231" s="15" t="s">
        <v>66</v>
      </c>
    </row>
    <row r="232" spans="1:18" ht="11.25" customHeight="1">
      <c r="A232" s="266">
        <v>23</v>
      </c>
      <c r="B232" s="15" t="s">
        <v>2420</v>
      </c>
      <c r="C232" s="15" t="s">
        <v>241</v>
      </c>
      <c r="D232" s="15" t="s">
        <v>892</v>
      </c>
      <c r="E232" s="15" t="s">
        <v>19</v>
      </c>
      <c r="F232" s="15" t="s">
        <v>866</v>
      </c>
      <c r="G232" s="15" t="s">
        <v>867</v>
      </c>
      <c r="H232" s="116" t="s">
        <v>893</v>
      </c>
      <c r="I232" s="151" t="s">
        <v>894</v>
      </c>
      <c r="J232" s="15" t="s">
        <v>47</v>
      </c>
      <c r="K232" s="15" t="s">
        <v>895</v>
      </c>
      <c r="L232" s="77">
        <v>230000</v>
      </c>
      <c r="M232" s="77">
        <v>0</v>
      </c>
      <c r="N232" s="14">
        <f t="shared" si="41"/>
        <v>230000</v>
      </c>
      <c r="O232" s="77">
        <v>230000</v>
      </c>
      <c r="P232" s="77">
        <v>0</v>
      </c>
      <c r="Q232" s="14">
        <f t="shared" si="42"/>
        <v>230000</v>
      </c>
      <c r="R232" s="15" t="s">
        <v>66</v>
      </c>
    </row>
    <row r="233" spans="1:18" ht="12.75" customHeight="1">
      <c r="A233" s="266">
        <v>24</v>
      </c>
      <c r="B233" s="15" t="s">
        <v>2420</v>
      </c>
      <c r="C233" s="15" t="s">
        <v>289</v>
      </c>
      <c r="D233" s="15" t="s">
        <v>744</v>
      </c>
      <c r="E233" s="15" t="s">
        <v>745</v>
      </c>
      <c r="F233" s="15" t="s">
        <v>746</v>
      </c>
      <c r="G233" s="15" t="s">
        <v>747</v>
      </c>
      <c r="H233" s="15" t="s">
        <v>748</v>
      </c>
      <c r="I233" s="151" t="s">
        <v>749</v>
      </c>
      <c r="J233" s="15" t="s">
        <v>48</v>
      </c>
      <c r="K233" s="15" t="s">
        <v>39</v>
      </c>
      <c r="L233" s="77">
        <v>3000</v>
      </c>
      <c r="M233" s="77">
        <v>0</v>
      </c>
      <c r="N233" s="14">
        <f t="shared" si="41"/>
        <v>3000</v>
      </c>
      <c r="O233" s="77">
        <v>3000</v>
      </c>
      <c r="P233" s="77">
        <v>0</v>
      </c>
      <c r="Q233" s="14">
        <f t="shared" si="42"/>
        <v>3000</v>
      </c>
      <c r="R233" s="266" t="s">
        <v>52</v>
      </c>
    </row>
    <row r="234" spans="1:18" ht="12.75" customHeight="1">
      <c r="A234" s="266">
        <v>25</v>
      </c>
      <c r="B234" s="15" t="s">
        <v>2420</v>
      </c>
      <c r="C234" s="15" t="s">
        <v>750</v>
      </c>
      <c r="D234" s="15" t="s">
        <v>744</v>
      </c>
      <c r="E234" s="15" t="s">
        <v>745</v>
      </c>
      <c r="F234" s="15" t="s">
        <v>746</v>
      </c>
      <c r="G234" s="15" t="s">
        <v>747</v>
      </c>
      <c r="H234" s="266" t="s">
        <v>751</v>
      </c>
      <c r="I234" s="151" t="s">
        <v>752</v>
      </c>
      <c r="J234" s="15" t="s">
        <v>753</v>
      </c>
      <c r="K234" s="15" t="s">
        <v>726</v>
      </c>
      <c r="L234" s="77">
        <v>6500</v>
      </c>
      <c r="M234" s="77">
        <v>16000</v>
      </c>
      <c r="N234" s="14">
        <f t="shared" si="41"/>
        <v>22500</v>
      </c>
      <c r="O234" s="77">
        <v>6500</v>
      </c>
      <c r="P234" s="77">
        <v>16000</v>
      </c>
      <c r="Q234" s="14">
        <f t="shared" si="42"/>
        <v>22500</v>
      </c>
      <c r="R234" s="266" t="s">
        <v>52</v>
      </c>
    </row>
    <row r="235" spans="1:18" ht="12.75" customHeight="1">
      <c r="A235" s="266">
        <v>26</v>
      </c>
      <c r="B235" s="15" t="s">
        <v>2420</v>
      </c>
      <c r="C235" s="29" t="s">
        <v>289</v>
      </c>
      <c r="D235" s="29" t="s">
        <v>754</v>
      </c>
      <c r="E235" s="29" t="s">
        <v>37</v>
      </c>
      <c r="F235" s="29" t="s">
        <v>755</v>
      </c>
      <c r="G235" s="29" t="s">
        <v>756</v>
      </c>
      <c r="H235" s="29" t="s">
        <v>757</v>
      </c>
      <c r="I235" s="149" t="s">
        <v>758</v>
      </c>
      <c r="J235" s="29" t="s">
        <v>48</v>
      </c>
      <c r="K235" s="47" t="s">
        <v>37</v>
      </c>
      <c r="L235" s="30">
        <v>2050</v>
      </c>
      <c r="M235" s="30">
        <v>0</v>
      </c>
      <c r="N235" s="14">
        <f t="shared" si="41"/>
        <v>2050</v>
      </c>
      <c r="O235" s="30">
        <v>2050</v>
      </c>
      <c r="P235" s="30">
        <v>0</v>
      </c>
      <c r="Q235" s="14">
        <f t="shared" si="42"/>
        <v>2050</v>
      </c>
      <c r="R235" s="266" t="s">
        <v>52</v>
      </c>
    </row>
    <row r="236" spans="1:18" ht="12.75" customHeight="1">
      <c r="A236" s="266">
        <v>27</v>
      </c>
      <c r="B236" s="15" t="s">
        <v>2420</v>
      </c>
      <c r="C236" s="29" t="s">
        <v>289</v>
      </c>
      <c r="D236" s="29" t="s">
        <v>759</v>
      </c>
      <c r="E236" s="29" t="s">
        <v>17</v>
      </c>
      <c r="F236" s="29" t="s">
        <v>760</v>
      </c>
      <c r="G236" s="29" t="s">
        <v>761</v>
      </c>
      <c r="H236" s="29" t="s">
        <v>762</v>
      </c>
      <c r="I236" s="149" t="s">
        <v>763</v>
      </c>
      <c r="J236" s="29" t="s">
        <v>48</v>
      </c>
      <c r="K236" s="47" t="s">
        <v>41</v>
      </c>
      <c r="L236" s="30">
        <v>3000</v>
      </c>
      <c r="M236" s="30">
        <v>0</v>
      </c>
      <c r="N236" s="14">
        <f t="shared" si="41"/>
        <v>3000</v>
      </c>
      <c r="O236" s="30">
        <v>3000</v>
      </c>
      <c r="P236" s="30">
        <v>0</v>
      </c>
      <c r="Q236" s="14">
        <f t="shared" si="42"/>
        <v>3000</v>
      </c>
      <c r="R236" s="266" t="s">
        <v>52</v>
      </c>
    </row>
    <row r="237" spans="1:18" ht="12.75" customHeight="1">
      <c r="A237" s="266">
        <v>28</v>
      </c>
      <c r="B237" s="15" t="s">
        <v>2420</v>
      </c>
      <c r="C237" s="29" t="s">
        <v>289</v>
      </c>
      <c r="D237" s="29" t="s">
        <v>785</v>
      </c>
      <c r="E237" s="29" t="s">
        <v>786</v>
      </c>
      <c r="F237" s="29" t="s">
        <v>787</v>
      </c>
      <c r="G237" s="29" t="s">
        <v>788</v>
      </c>
      <c r="H237" s="29" t="s">
        <v>789</v>
      </c>
      <c r="I237" s="149" t="s">
        <v>790</v>
      </c>
      <c r="J237" s="29" t="s">
        <v>49</v>
      </c>
      <c r="K237" s="47" t="s">
        <v>25</v>
      </c>
      <c r="L237" s="30">
        <v>3400</v>
      </c>
      <c r="M237" s="30">
        <v>7400</v>
      </c>
      <c r="N237" s="14">
        <f t="shared" si="41"/>
        <v>10800</v>
      </c>
      <c r="O237" s="30">
        <v>3400</v>
      </c>
      <c r="P237" s="30">
        <v>7400</v>
      </c>
      <c r="Q237" s="14">
        <f t="shared" si="42"/>
        <v>10800</v>
      </c>
      <c r="R237" s="266" t="s">
        <v>52</v>
      </c>
    </row>
    <row r="238" spans="1:18" ht="12.75" customHeight="1">
      <c r="A238" s="266">
        <v>29</v>
      </c>
      <c r="B238" s="15" t="s">
        <v>2420</v>
      </c>
      <c r="C238" s="29" t="s">
        <v>289</v>
      </c>
      <c r="D238" s="29" t="s">
        <v>791</v>
      </c>
      <c r="E238" s="29" t="s">
        <v>786</v>
      </c>
      <c r="F238" s="29" t="s">
        <v>792</v>
      </c>
      <c r="G238" s="29" t="s">
        <v>793</v>
      </c>
      <c r="H238" s="29" t="s">
        <v>794</v>
      </c>
      <c r="I238" s="149" t="s">
        <v>795</v>
      </c>
      <c r="J238" s="29" t="s">
        <v>49</v>
      </c>
      <c r="K238" s="47" t="s">
        <v>26</v>
      </c>
      <c r="L238" s="30">
        <v>360</v>
      </c>
      <c r="M238" s="30">
        <v>800</v>
      </c>
      <c r="N238" s="14">
        <f t="shared" si="41"/>
        <v>1160</v>
      </c>
      <c r="O238" s="30">
        <v>360</v>
      </c>
      <c r="P238" s="30">
        <v>800</v>
      </c>
      <c r="Q238" s="14">
        <f t="shared" si="42"/>
        <v>1160</v>
      </c>
      <c r="R238" s="266" t="s">
        <v>52</v>
      </c>
    </row>
    <row r="239" spans="1:18" ht="12.75" customHeight="1">
      <c r="A239" s="266">
        <v>30</v>
      </c>
      <c r="B239" s="15" t="s">
        <v>2420</v>
      </c>
      <c r="C239" s="15" t="s">
        <v>289</v>
      </c>
      <c r="D239" s="15" t="s">
        <v>791</v>
      </c>
      <c r="E239" s="15" t="s">
        <v>786</v>
      </c>
      <c r="F239" s="15" t="s">
        <v>792</v>
      </c>
      <c r="G239" s="15" t="s">
        <v>793</v>
      </c>
      <c r="H239" s="15" t="s">
        <v>796</v>
      </c>
      <c r="I239" s="151" t="s">
        <v>797</v>
      </c>
      <c r="J239" s="15" t="s">
        <v>49</v>
      </c>
      <c r="K239" s="15" t="s">
        <v>26</v>
      </c>
      <c r="L239" s="77">
        <v>250</v>
      </c>
      <c r="M239" s="77">
        <v>500</v>
      </c>
      <c r="N239" s="14">
        <f t="shared" si="41"/>
        <v>750</v>
      </c>
      <c r="O239" s="77">
        <v>250</v>
      </c>
      <c r="P239" s="77">
        <v>500</v>
      </c>
      <c r="Q239" s="14">
        <f t="shared" si="42"/>
        <v>750</v>
      </c>
      <c r="R239" s="266" t="s">
        <v>52</v>
      </c>
    </row>
    <row r="240" spans="1:18" ht="12.75" customHeight="1">
      <c r="A240" s="266">
        <v>31</v>
      </c>
      <c r="B240" s="15" t="s">
        <v>2420</v>
      </c>
      <c r="C240" s="15" t="s">
        <v>289</v>
      </c>
      <c r="D240" s="15" t="s">
        <v>791</v>
      </c>
      <c r="E240" s="15" t="s">
        <v>786</v>
      </c>
      <c r="F240" s="15" t="s">
        <v>792</v>
      </c>
      <c r="G240" s="15" t="s">
        <v>793</v>
      </c>
      <c r="H240" s="266" t="s">
        <v>798</v>
      </c>
      <c r="I240" s="151" t="s">
        <v>2430</v>
      </c>
      <c r="J240" s="15" t="s">
        <v>49</v>
      </c>
      <c r="K240" s="15" t="s">
        <v>26</v>
      </c>
      <c r="L240" s="77">
        <v>100</v>
      </c>
      <c r="M240" s="77">
        <v>0</v>
      </c>
      <c r="N240" s="14">
        <f t="shared" si="41"/>
        <v>100</v>
      </c>
      <c r="O240" s="77">
        <v>100</v>
      </c>
      <c r="P240" s="77">
        <v>0</v>
      </c>
      <c r="Q240" s="14">
        <f t="shared" si="42"/>
        <v>100</v>
      </c>
      <c r="R240" s="266" t="s">
        <v>52</v>
      </c>
    </row>
    <row r="241" spans="1:18" ht="12.75" customHeight="1">
      <c r="A241" s="266">
        <v>32</v>
      </c>
      <c r="B241" s="15" t="s">
        <v>2420</v>
      </c>
      <c r="C241" s="29" t="s">
        <v>289</v>
      </c>
      <c r="D241" s="29" t="s">
        <v>791</v>
      </c>
      <c r="E241" s="29" t="s">
        <v>786</v>
      </c>
      <c r="F241" s="29" t="s">
        <v>792</v>
      </c>
      <c r="G241" s="29" t="s">
        <v>793</v>
      </c>
      <c r="H241" s="29" t="s">
        <v>799</v>
      </c>
      <c r="I241" s="149" t="s">
        <v>2431</v>
      </c>
      <c r="J241" s="29" t="s">
        <v>49</v>
      </c>
      <c r="K241" s="47" t="s">
        <v>26</v>
      </c>
      <c r="L241" s="30">
        <v>100</v>
      </c>
      <c r="M241" s="30">
        <v>0</v>
      </c>
      <c r="N241" s="14">
        <f t="shared" si="41"/>
        <v>100</v>
      </c>
      <c r="O241" s="30">
        <v>100</v>
      </c>
      <c r="P241" s="30">
        <v>0</v>
      </c>
      <c r="Q241" s="14">
        <f t="shared" si="42"/>
        <v>100</v>
      </c>
      <c r="R241" s="266" t="s">
        <v>52</v>
      </c>
    </row>
    <row r="242" spans="1:18" ht="12.75" customHeight="1">
      <c r="A242" s="266">
        <v>33</v>
      </c>
      <c r="B242" s="15" t="s">
        <v>2420</v>
      </c>
      <c r="C242" s="29" t="s">
        <v>800</v>
      </c>
      <c r="D242" s="29" t="s">
        <v>801</v>
      </c>
      <c r="E242" s="29" t="s">
        <v>18</v>
      </c>
      <c r="F242" s="29" t="s">
        <v>802</v>
      </c>
      <c r="G242" s="29" t="s">
        <v>803</v>
      </c>
      <c r="H242" s="29" t="s">
        <v>804</v>
      </c>
      <c r="I242" s="149" t="s">
        <v>805</v>
      </c>
      <c r="J242" s="29" t="s">
        <v>49</v>
      </c>
      <c r="K242" s="47" t="s">
        <v>65</v>
      </c>
      <c r="L242" s="30">
        <v>300</v>
      </c>
      <c r="M242" s="30">
        <v>900</v>
      </c>
      <c r="N242" s="14">
        <f t="shared" si="41"/>
        <v>1200</v>
      </c>
      <c r="O242" s="30">
        <v>300</v>
      </c>
      <c r="P242" s="30">
        <v>900</v>
      </c>
      <c r="Q242" s="14">
        <f t="shared" si="42"/>
        <v>1200</v>
      </c>
      <c r="R242" s="266" t="s">
        <v>52</v>
      </c>
    </row>
    <row r="243" spans="1:18" ht="12.75" customHeight="1">
      <c r="A243" s="266">
        <v>34</v>
      </c>
      <c r="B243" s="15" t="s">
        <v>2420</v>
      </c>
      <c r="C243" s="29" t="s">
        <v>289</v>
      </c>
      <c r="D243" s="29" t="s">
        <v>806</v>
      </c>
      <c r="E243" s="29" t="s">
        <v>18</v>
      </c>
      <c r="F243" s="29" t="s">
        <v>807</v>
      </c>
      <c r="G243" s="29" t="s">
        <v>808</v>
      </c>
      <c r="H243" s="29" t="s">
        <v>809</v>
      </c>
      <c r="I243" s="149" t="s">
        <v>810</v>
      </c>
      <c r="J243" s="29" t="s">
        <v>48</v>
      </c>
      <c r="K243" s="47" t="s">
        <v>67</v>
      </c>
      <c r="L243" s="30">
        <v>2000</v>
      </c>
      <c r="M243" s="30">
        <v>0</v>
      </c>
      <c r="N243" s="14">
        <f t="shared" si="41"/>
        <v>2000</v>
      </c>
      <c r="O243" s="30">
        <v>2000</v>
      </c>
      <c r="P243" s="30">
        <v>0</v>
      </c>
      <c r="Q243" s="14">
        <f t="shared" si="42"/>
        <v>2000</v>
      </c>
      <c r="R243" s="266" t="s">
        <v>52</v>
      </c>
    </row>
    <row r="244" spans="1:18" ht="12.75" customHeight="1">
      <c r="A244" s="266">
        <v>35</v>
      </c>
      <c r="B244" s="15" t="s">
        <v>2420</v>
      </c>
      <c r="C244" s="29" t="s">
        <v>289</v>
      </c>
      <c r="D244" s="29" t="s">
        <v>811</v>
      </c>
      <c r="E244" s="29" t="s">
        <v>812</v>
      </c>
      <c r="F244" s="29" t="s">
        <v>91</v>
      </c>
      <c r="G244" s="29" t="s">
        <v>92</v>
      </c>
      <c r="H244" s="29" t="s">
        <v>813</v>
      </c>
      <c r="I244" s="149" t="s">
        <v>814</v>
      </c>
      <c r="J244" s="29" t="s">
        <v>49</v>
      </c>
      <c r="K244" s="47" t="s">
        <v>26</v>
      </c>
      <c r="L244" s="30">
        <v>360</v>
      </c>
      <c r="M244" s="30">
        <v>800</v>
      </c>
      <c r="N244" s="14">
        <f t="shared" si="41"/>
        <v>1160</v>
      </c>
      <c r="O244" s="30">
        <v>360</v>
      </c>
      <c r="P244" s="30">
        <v>800</v>
      </c>
      <c r="Q244" s="14">
        <f t="shared" si="42"/>
        <v>1160</v>
      </c>
      <c r="R244" s="266" t="s">
        <v>52</v>
      </c>
    </row>
    <row r="245" spans="1:18" ht="12.75" customHeight="1">
      <c r="A245" s="266">
        <v>36</v>
      </c>
      <c r="B245" s="15" t="s">
        <v>2420</v>
      </c>
      <c r="C245" s="15" t="s">
        <v>289</v>
      </c>
      <c r="D245" s="15" t="s">
        <v>811</v>
      </c>
      <c r="E245" s="15" t="s">
        <v>812</v>
      </c>
      <c r="F245" s="15" t="s">
        <v>91</v>
      </c>
      <c r="G245" s="15" t="s">
        <v>92</v>
      </c>
      <c r="H245" s="15" t="s">
        <v>815</v>
      </c>
      <c r="I245" s="151" t="s">
        <v>816</v>
      </c>
      <c r="J245" s="15" t="s">
        <v>49</v>
      </c>
      <c r="K245" s="15" t="s">
        <v>43</v>
      </c>
      <c r="L245" s="77">
        <v>100</v>
      </c>
      <c r="M245" s="77">
        <v>0</v>
      </c>
      <c r="N245" s="14">
        <f t="shared" si="41"/>
        <v>100</v>
      </c>
      <c r="O245" s="77">
        <v>100</v>
      </c>
      <c r="P245" s="77">
        <v>0</v>
      </c>
      <c r="Q245" s="14">
        <f t="shared" si="42"/>
        <v>100</v>
      </c>
      <c r="R245" s="266" t="s">
        <v>52</v>
      </c>
    </row>
    <row r="246" spans="1:18" ht="12.75" customHeight="1">
      <c r="A246" s="266">
        <v>37</v>
      </c>
      <c r="B246" s="15" t="s">
        <v>2420</v>
      </c>
      <c r="C246" s="15" t="s">
        <v>289</v>
      </c>
      <c r="D246" s="15" t="s">
        <v>811</v>
      </c>
      <c r="E246" s="15" t="s">
        <v>812</v>
      </c>
      <c r="F246" s="15" t="s">
        <v>91</v>
      </c>
      <c r="G246" s="15" t="s">
        <v>92</v>
      </c>
      <c r="H246" s="266" t="s">
        <v>817</v>
      </c>
      <c r="I246" s="151" t="s">
        <v>818</v>
      </c>
      <c r="J246" s="15" t="s">
        <v>49</v>
      </c>
      <c r="K246" s="15" t="s">
        <v>26</v>
      </c>
      <c r="L246" s="77">
        <v>500</v>
      </c>
      <c r="M246" s="77">
        <v>1050</v>
      </c>
      <c r="N246" s="14">
        <f t="shared" si="41"/>
        <v>1550</v>
      </c>
      <c r="O246" s="77">
        <v>500</v>
      </c>
      <c r="P246" s="77">
        <v>1050</v>
      </c>
      <c r="Q246" s="14">
        <f t="shared" si="42"/>
        <v>1550</v>
      </c>
      <c r="R246" s="266" t="s">
        <v>52</v>
      </c>
    </row>
    <row r="247" spans="1:18" ht="12.75" customHeight="1">
      <c r="A247" s="266">
        <v>38</v>
      </c>
      <c r="B247" s="15" t="s">
        <v>2420</v>
      </c>
      <c r="C247" s="29" t="s">
        <v>819</v>
      </c>
      <c r="D247" s="29" t="s">
        <v>820</v>
      </c>
      <c r="E247" s="29" t="s">
        <v>65</v>
      </c>
      <c r="F247" s="29" t="s">
        <v>821</v>
      </c>
      <c r="G247" s="29" t="s">
        <v>822</v>
      </c>
      <c r="H247" s="29" t="s">
        <v>823</v>
      </c>
      <c r="I247" s="149" t="s">
        <v>824</v>
      </c>
      <c r="J247" s="29" t="s">
        <v>49</v>
      </c>
      <c r="K247" s="47" t="s">
        <v>26</v>
      </c>
      <c r="L247" s="30">
        <v>520</v>
      </c>
      <c r="M247" s="30">
        <v>1200</v>
      </c>
      <c r="N247" s="14">
        <f t="shared" si="41"/>
        <v>1720</v>
      </c>
      <c r="O247" s="30">
        <v>520</v>
      </c>
      <c r="P247" s="30">
        <v>1200</v>
      </c>
      <c r="Q247" s="14">
        <f t="shared" si="42"/>
        <v>1720</v>
      </c>
      <c r="R247" s="266" t="s">
        <v>4011</v>
      </c>
    </row>
    <row r="248" spans="1:18" ht="12.75" customHeight="1">
      <c r="A248" s="266">
        <v>39</v>
      </c>
      <c r="B248" s="15" t="s">
        <v>2420</v>
      </c>
      <c r="C248" s="29" t="s">
        <v>819</v>
      </c>
      <c r="D248" s="29" t="s">
        <v>825</v>
      </c>
      <c r="E248" s="29" t="s">
        <v>27</v>
      </c>
      <c r="F248" s="29" t="s">
        <v>826</v>
      </c>
      <c r="G248" s="29" t="s">
        <v>827</v>
      </c>
      <c r="H248" s="29" t="s">
        <v>828</v>
      </c>
      <c r="I248" s="149" t="s">
        <v>829</v>
      </c>
      <c r="J248" s="29" t="s">
        <v>49</v>
      </c>
      <c r="K248" s="47" t="s">
        <v>26</v>
      </c>
      <c r="L248" s="30">
        <v>500</v>
      </c>
      <c r="M248" s="30">
        <v>1000</v>
      </c>
      <c r="N248" s="14">
        <f t="shared" si="41"/>
        <v>1500</v>
      </c>
      <c r="O248" s="30">
        <v>500</v>
      </c>
      <c r="P248" s="30">
        <v>1000</v>
      </c>
      <c r="Q248" s="14">
        <f t="shared" si="42"/>
        <v>1500</v>
      </c>
      <c r="R248" s="266" t="s">
        <v>4011</v>
      </c>
    </row>
    <row r="249" spans="1:18" ht="12.75" customHeight="1">
      <c r="A249" s="266">
        <v>40</v>
      </c>
      <c r="B249" s="15" t="s">
        <v>2420</v>
      </c>
      <c r="C249" s="29" t="s">
        <v>698</v>
      </c>
      <c r="D249" s="29" t="s">
        <v>830</v>
      </c>
      <c r="E249" s="29" t="s">
        <v>831</v>
      </c>
      <c r="F249" s="29" t="s">
        <v>598</v>
      </c>
      <c r="G249" s="29" t="s">
        <v>599</v>
      </c>
      <c r="H249" s="29" t="s">
        <v>832</v>
      </c>
      <c r="I249" s="149" t="s">
        <v>833</v>
      </c>
      <c r="J249" s="29" t="s">
        <v>50</v>
      </c>
      <c r="K249" s="47" t="s">
        <v>834</v>
      </c>
      <c r="L249" s="30">
        <v>1040</v>
      </c>
      <c r="M249" s="30">
        <v>3400</v>
      </c>
      <c r="N249" s="14">
        <f t="shared" si="41"/>
        <v>4440</v>
      </c>
      <c r="O249" s="30">
        <v>1040</v>
      </c>
      <c r="P249" s="30">
        <v>3400</v>
      </c>
      <c r="Q249" s="14">
        <f t="shared" si="42"/>
        <v>4440</v>
      </c>
      <c r="R249" s="266" t="s">
        <v>4011</v>
      </c>
    </row>
    <row r="250" spans="1:18" ht="12.75" customHeight="1">
      <c r="A250" s="266">
        <v>41</v>
      </c>
      <c r="B250" s="15" t="s">
        <v>2420</v>
      </c>
      <c r="C250" s="29" t="s">
        <v>819</v>
      </c>
      <c r="D250" s="29" t="s">
        <v>835</v>
      </c>
      <c r="E250" s="29" t="s">
        <v>836</v>
      </c>
      <c r="F250" s="29" t="s">
        <v>837</v>
      </c>
      <c r="G250" s="29" t="s">
        <v>838</v>
      </c>
      <c r="H250" s="29" t="s">
        <v>839</v>
      </c>
      <c r="I250" s="149" t="s">
        <v>840</v>
      </c>
      <c r="J250" s="29" t="s">
        <v>49</v>
      </c>
      <c r="K250" s="47" t="s">
        <v>18</v>
      </c>
      <c r="L250" s="30">
        <v>350</v>
      </c>
      <c r="M250" s="30">
        <v>870</v>
      </c>
      <c r="N250" s="14">
        <f t="shared" si="41"/>
        <v>1220</v>
      </c>
      <c r="O250" s="30">
        <v>350</v>
      </c>
      <c r="P250" s="30">
        <v>870</v>
      </c>
      <c r="Q250" s="14">
        <f t="shared" si="42"/>
        <v>1220</v>
      </c>
      <c r="R250" s="266" t="s">
        <v>4011</v>
      </c>
    </row>
    <row r="251" spans="1:18" ht="12.75" customHeight="1">
      <c r="A251" s="266">
        <v>42</v>
      </c>
      <c r="B251" s="15" t="s">
        <v>2420</v>
      </c>
      <c r="C251" s="29" t="s">
        <v>721</v>
      </c>
      <c r="D251" s="29" t="s">
        <v>876</v>
      </c>
      <c r="E251" s="29" t="s">
        <v>877</v>
      </c>
      <c r="F251" s="29" t="s">
        <v>878</v>
      </c>
      <c r="G251" s="29" t="s">
        <v>879</v>
      </c>
      <c r="H251" s="29" t="s">
        <v>880</v>
      </c>
      <c r="I251" s="149" t="s">
        <v>881</v>
      </c>
      <c r="J251" s="29" t="s">
        <v>48</v>
      </c>
      <c r="K251" s="47" t="s">
        <v>27</v>
      </c>
      <c r="L251" s="30">
        <v>2300</v>
      </c>
      <c r="M251" s="30">
        <v>0</v>
      </c>
      <c r="N251" s="14">
        <f t="shared" si="41"/>
        <v>2300</v>
      </c>
      <c r="O251" s="30">
        <v>2300</v>
      </c>
      <c r="P251" s="30">
        <v>0</v>
      </c>
      <c r="Q251" s="14">
        <f t="shared" si="42"/>
        <v>2300</v>
      </c>
      <c r="R251" s="266" t="s">
        <v>570</v>
      </c>
    </row>
    <row r="252" spans="1:18" ht="12.75" customHeight="1">
      <c r="A252" s="266">
        <v>43</v>
      </c>
      <c r="B252" s="15" t="s">
        <v>2420</v>
      </c>
      <c r="C252" s="15" t="s">
        <v>882</v>
      </c>
      <c r="D252" s="15" t="s">
        <v>883</v>
      </c>
      <c r="E252" s="15" t="s">
        <v>884</v>
      </c>
      <c r="F252" s="15" t="s">
        <v>885</v>
      </c>
      <c r="G252" s="15" t="s">
        <v>886</v>
      </c>
      <c r="H252" s="15" t="s">
        <v>887</v>
      </c>
      <c r="I252" s="151" t="s">
        <v>888</v>
      </c>
      <c r="J252" s="15" t="s">
        <v>49</v>
      </c>
      <c r="K252" s="15" t="s">
        <v>69</v>
      </c>
      <c r="L252" s="77">
        <v>260</v>
      </c>
      <c r="M252" s="77">
        <v>700</v>
      </c>
      <c r="N252" s="14">
        <f t="shared" si="41"/>
        <v>960</v>
      </c>
      <c r="O252" s="77">
        <v>260</v>
      </c>
      <c r="P252" s="77">
        <v>700</v>
      </c>
      <c r="Q252" s="14">
        <f t="shared" si="42"/>
        <v>960</v>
      </c>
      <c r="R252" s="266" t="s">
        <v>570</v>
      </c>
    </row>
    <row r="253" spans="1:18" ht="12.75" customHeight="1">
      <c r="A253" s="266">
        <v>44</v>
      </c>
      <c r="B253" s="15" t="s">
        <v>2420</v>
      </c>
      <c r="C253" s="15" t="s">
        <v>889</v>
      </c>
      <c r="D253" s="15" t="s">
        <v>883</v>
      </c>
      <c r="E253" s="15" t="s">
        <v>884</v>
      </c>
      <c r="F253" s="15" t="s">
        <v>885</v>
      </c>
      <c r="G253" s="15" t="s">
        <v>886</v>
      </c>
      <c r="H253" s="15" t="s">
        <v>890</v>
      </c>
      <c r="I253" s="151" t="s">
        <v>891</v>
      </c>
      <c r="J253" s="15" t="s">
        <v>49</v>
      </c>
      <c r="K253" s="15" t="s">
        <v>27</v>
      </c>
      <c r="L253" s="77">
        <v>100</v>
      </c>
      <c r="M253" s="77">
        <v>0</v>
      </c>
      <c r="N253" s="14">
        <f t="shared" si="41"/>
        <v>100</v>
      </c>
      <c r="O253" s="77">
        <v>100</v>
      </c>
      <c r="P253" s="77">
        <v>0</v>
      </c>
      <c r="Q253" s="14">
        <f t="shared" si="42"/>
        <v>100</v>
      </c>
      <c r="R253" s="266" t="s">
        <v>570</v>
      </c>
    </row>
    <row r="254" spans="1:18" ht="12.75" customHeight="1">
      <c r="A254" s="266">
        <v>45</v>
      </c>
      <c r="B254" s="15" t="s">
        <v>2420</v>
      </c>
      <c r="C254" s="29" t="s">
        <v>734</v>
      </c>
      <c r="D254" s="29" t="s">
        <v>735</v>
      </c>
      <c r="E254" s="29" t="s">
        <v>37</v>
      </c>
      <c r="F254" s="29" t="s">
        <v>736</v>
      </c>
      <c r="G254" s="29" t="s">
        <v>737</v>
      </c>
      <c r="H254" s="29" t="s">
        <v>738</v>
      </c>
      <c r="I254" s="149" t="s">
        <v>739</v>
      </c>
      <c r="J254" s="29" t="s">
        <v>49</v>
      </c>
      <c r="K254" s="150">
        <v>14</v>
      </c>
      <c r="L254" s="30">
        <v>100</v>
      </c>
      <c r="M254" s="30">
        <v>0</v>
      </c>
      <c r="N254" s="14">
        <f t="shared" si="41"/>
        <v>100</v>
      </c>
      <c r="O254" s="30">
        <v>100</v>
      </c>
      <c r="P254" s="30">
        <v>0</v>
      </c>
      <c r="Q254" s="14">
        <f t="shared" si="42"/>
        <v>100</v>
      </c>
      <c r="R254" s="266" t="s">
        <v>740</v>
      </c>
    </row>
    <row r="255" spans="1:18" ht="12.75" customHeight="1">
      <c r="A255" s="266">
        <v>46</v>
      </c>
      <c r="B255" s="15" t="s">
        <v>2420</v>
      </c>
      <c r="C255" s="29" t="s">
        <v>741</v>
      </c>
      <c r="D255" s="29" t="s">
        <v>735</v>
      </c>
      <c r="E255" s="29" t="s">
        <v>37</v>
      </c>
      <c r="F255" s="29" t="s">
        <v>736</v>
      </c>
      <c r="G255" s="29" t="s">
        <v>737</v>
      </c>
      <c r="H255" s="29" t="s">
        <v>742</v>
      </c>
      <c r="I255" s="149" t="s">
        <v>743</v>
      </c>
      <c r="J255" s="29" t="s">
        <v>49</v>
      </c>
      <c r="K255" s="150">
        <v>18</v>
      </c>
      <c r="L255" s="30">
        <v>600</v>
      </c>
      <c r="M255" s="30">
        <v>1400</v>
      </c>
      <c r="N255" s="14">
        <f t="shared" si="41"/>
        <v>2000</v>
      </c>
      <c r="O255" s="30">
        <v>600</v>
      </c>
      <c r="P255" s="30">
        <v>1400</v>
      </c>
      <c r="Q255" s="14">
        <f t="shared" si="42"/>
        <v>2000</v>
      </c>
      <c r="R255" s="266" t="s">
        <v>740</v>
      </c>
    </row>
    <row r="256" spans="1:18" ht="12.75" customHeight="1">
      <c r="A256" s="266">
        <v>47</v>
      </c>
      <c r="B256" s="15" t="s">
        <v>2420</v>
      </c>
      <c r="C256" s="29" t="s">
        <v>841</v>
      </c>
      <c r="D256" s="29" t="s">
        <v>842</v>
      </c>
      <c r="E256" s="29" t="s">
        <v>43</v>
      </c>
      <c r="F256" s="29" t="s">
        <v>843</v>
      </c>
      <c r="G256" s="29" t="s">
        <v>844</v>
      </c>
      <c r="H256" s="29" t="s">
        <v>845</v>
      </c>
      <c r="I256" s="149" t="s">
        <v>846</v>
      </c>
      <c r="J256" s="29" t="s">
        <v>49</v>
      </c>
      <c r="K256" s="47" t="s">
        <v>28</v>
      </c>
      <c r="L256" s="30">
        <v>150</v>
      </c>
      <c r="M256" s="30">
        <v>370</v>
      </c>
      <c r="N256" s="14">
        <f t="shared" si="41"/>
        <v>520</v>
      </c>
      <c r="O256" s="30">
        <v>150</v>
      </c>
      <c r="P256" s="30">
        <v>370</v>
      </c>
      <c r="Q256" s="14">
        <f t="shared" si="42"/>
        <v>520</v>
      </c>
      <c r="R256" s="266" t="s">
        <v>52</v>
      </c>
    </row>
    <row r="257" spans="1:19" ht="12.75" customHeight="1">
      <c r="A257" s="266">
        <v>48</v>
      </c>
      <c r="B257" s="15" t="s">
        <v>2420</v>
      </c>
      <c r="C257" s="29" t="s">
        <v>721</v>
      </c>
      <c r="D257" s="29" t="s">
        <v>842</v>
      </c>
      <c r="E257" s="29" t="s">
        <v>43</v>
      </c>
      <c r="F257" s="29" t="s">
        <v>843</v>
      </c>
      <c r="G257" s="29" t="s">
        <v>844</v>
      </c>
      <c r="H257" s="29" t="s">
        <v>847</v>
      </c>
      <c r="I257" s="149" t="s">
        <v>848</v>
      </c>
      <c r="J257" s="29" t="s">
        <v>49</v>
      </c>
      <c r="K257" s="47" t="s">
        <v>18</v>
      </c>
      <c r="L257" s="30">
        <v>270</v>
      </c>
      <c r="M257" s="30">
        <v>650</v>
      </c>
      <c r="N257" s="14">
        <f t="shared" si="41"/>
        <v>920</v>
      </c>
      <c r="O257" s="30">
        <v>270</v>
      </c>
      <c r="P257" s="30">
        <v>650</v>
      </c>
      <c r="Q257" s="14">
        <f t="shared" si="42"/>
        <v>920</v>
      </c>
      <c r="R257" s="266" t="s">
        <v>52</v>
      </c>
    </row>
    <row r="258" spans="1:19" ht="12.75" customHeight="1">
      <c r="A258" s="266">
        <v>49</v>
      </c>
      <c r="B258" s="15" t="s">
        <v>2420</v>
      </c>
      <c r="C258" s="15" t="s">
        <v>721</v>
      </c>
      <c r="D258" s="15" t="s">
        <v>849</v>
      </c>
      <c r="E258" s="15" t="s">
        <v>39</v>
      </c>
      <c r="F258" s="15" t="s">
        <v>850</v>
      </c>
      <c r="G258" s="15" t="s">
        <v>851</v>
      </c>
      <c r="H258" s="15" t="s">
        <v>852</v>
      </c>
      <c r="I258" s="151" t="s">
        <v>853</v>
      </c>
      <c r="J258" s="15" t="s">
        <v>48</v>
      </c>
      <c r="K258" s="15" t="s">
        <v>65</v>
      </c>
      <c r="L258" s="77">
        <v>11000</v>
      </c>
      <c r="M258" s="77">
        <v>0</v>
      </c>
      <c r="N258" s="14">
        <f t="shared" si="41"/>
        <v>11000</v>
      </c>
      <c r="O258" s="77">
        <v>11000</v>
      </c>
      <c r="P258" s="77">
        <v>0</v>
      </c>
      <c r="Q258" s="14">
        <f t="shared" si="42"/>
        <v>11000</v>
      </c>
      <c r="R258" s="266" t="s">
        <v>52</v>
      </c>
    </row>
    <row r="259" spans="1:19" ht="12.75" customHeight="1">
      <c r="A259" s="266">
        <v>50</v>
      </c>
      <c r="B259" s="15" t="s">
        <v>2420</v>
      </c>
      <c r="C259" s="29" t="s">
        <v>721</v>
      </c>
      <c r="D259" s="29" t="s">
        <v>854</v>
      </c>
      <c r="E259" s="29" t="s">
        <v>855</v>
      </c>
      <c r="F259" s="29" t="s">
        <v>856</v>
      </c>
      <c r="G259" s="29" t="s">
        <v>857</v>
      </c>
      <c r="H259" s="29" t="s">
        <v>858</v>
      </c>
      <c r="I259" s="149" t="s">
        <v>859</v>
      </c>
      <c r="J259" s="29" t="s">
        <v>49</v>
      </c>
      <c r="K259" s="47" t="s">
        <v>37</v>
      </c>
      <c r="L259" s="30">
        <v>700</v>
      </c>
      <c r="M259" s="30">
        <v>1900</v>
      </c>
      <c r="N259" s="14">
        <f t="shared" si="41"/>
        <v>2600</v>
      </c>
      <c r="O259" s="30">
        <v>700</v>
      </c>
      <c r="P259" s="30">
        <v>1900</v>
      </c>
      <c r="Q259" s="14">
        <f t="shared" si="42"/>
        <v>2600</v>
      </c>
      <c r="R259" s="266" t="s">
        <v>52</v>
      </c>
    </row>
    <row r="260" spans="1:19" ht="12.75" customHeight="1">
      <c r="A260" s="266">
        <v>51</v>
      </c>
      <c r="B260" s="15" t="s">
        <v>2420</v>
      </c>
      <c r="C260" s="29" t="s">
        <v>929</v>
      </c>
      <c r="D260" s="29" t="s">
        <v>930</v>
      </c>
      <c r="E260" s="29" t="s">
        <v>499</v>
      </c>
      <c r="F260" s="29" t="s">
        <v>931</v>
      </c>
      <c r="G260" s="29" t="s">
        <v>932</v>
      </c>
      <c r="H260" s="29" t="s">
        <v>933</v>
      </c>
      <c r="I260" s="149" t="s">
        <v>934</v>
      </c>
      <c r="J260" s="29" t="s">
        <v>48</v>
      </c>
      <c r="K260" s="150">
        <v>4</v>
      </c>
      <c r="L260" s="30">
        <v>26500</v>
      </c>
      <c r="M260" s="30">
        <v>0</v>
      </c>
      <c r="N260" s="14">
        <f t="shared" si="41"/>
        <v>26500</v>
      </c>
      <c r="O260" s="30">
        <v>26500</v>
      </c>
      <c r="P260" s="30">
        <v>0</v>
      </c>
      <c r="Q260" s="14">
        <f t="shared" si="42"/>
        <v>26500</v>
      </c>
      <c r="R260" s="266" t="s">
        <v>52</v>
      </c>
    </row>
    <row r="261" spans="1:19" ht="12.75" customHeight="1">
      <c r="A261" s="266">
        <v>52</v>
      </c>
      <c r="B261" s="15" t="s">
        <v>2420</v>
      </c>
      <c r="C261" s="15" t="s">
        <v>698</v>
      </c>
      <c r="D261" s="15" t="s">
        <v>909</v>
      </c>
      <c r="E261" s="15" t="s">
        <v>910</v>
      </c>
      <c r="F261" s="15" t="s">
        <v>787</v>
      </c>
      <c r="G261" s="15" t="s">
        <v>788</v>
      </c>
      <c r="H261" s="266" t="s">
        <v>911</v>
      </c>
      <c r="I261" s="151" t="s">
        <v>912</v>
      </c>
      <c r="J261" s="15" t="s">
        <v>48</v>
      </c>
      <c r="K261" s="152">
        <v>17</v>
      </c>
      <c r="L261" s="14">
        <v>17500</v>
      </c>
      <c r="M261" s="30">
        <v>0</v>
      </c>
      <c r="N261" s="14">
        <f t="shared" si="41"/>
        <v>17500</v>
      </c>
      <c r="O261" s="14">
        <v>17500</v>
      </c>
      <c r="P261" s="30">
        <v>0</v>
      </c>
      <c r="Q261" s="14">
        <f t="shared" si="42"/>
        <v>17500</v>
      </c>
      <c r="R261" s="266" t="s">
        <v>52</v>
      </c>
      <c r="S261" s="16" t="s">
        <v>950</v>
      </c>
    </row>
    <row r="262" spans="1:19" ht="12.75" customHeight="1">
      <c r="A262" s="266">
        <v>53</v>
      </c>
      <c r="B262" s="15" t="s">
        <v>2420</v>
      </c>
      <c r="C262" s="15" t="s">
        <v>698</v>
      </c>
      <c r="D262" s="15" t="s">
        <v>909</v>
      </c>
      <c r="E262" s="15" t="s">
        <v>910</v>
      </c>
      <c r="F262" s="15" t="s">
        <v>787</v>
      </c>
      <c r="G262" s="15" t="s">
        <v>788</v>
      </c>
      <c r="H262" s="164" t="s">
        <v>913</v>
      </c>
      <c r="I262" s="151" t="s">
        <v>914</v>
      </c>
      <c r="J262" s="15" t="s">
        <v>48</v>
      </c>
      <c r="K262" s="152">
        <v>24</v>
      </c>
      <c r="L262" s="14">
        <v>27000</v>
      </c>
      <c r="M262" s="30">
        <v>0</v>
      </c>
      <c r="N262" s="14">
        <f t="shared" si="41"/>
        <v>27000</v>
      </c>
      <c r="O262" s="14">
        <v>27000</v>
      </c>
      <c r="P262" s="30">
        <v>0</v>
      </c>
      <c r="Q262" s="14">
        <f t="shared" si="42"/>
        <v>27000</v>
      </c>
      <c r="R262" s="266" t="s">
        <v>52</v>
      </c>
      <c r="S262" s="16" t="s">
        <v>950</v>
      </c>
    </row>
    <row r="263" spans="1:19" ht="12.75" customHeight="1">
      <c r="A263" s="266">
        <v>54</v>
      </c>
      <c r="B263" s="15" t="s">
        <v>2420</v>
      </c>
      <c r="C263" s="15" t="s">
        <v>698</v>
      </c>
      <c r="D263" s="15" t="s">
        <v>909</v>
      </c>
      <c r="E263" s="15" t="s">
        <v>910</v>
      </c>
      <c r="F263" s="15" t="s">
        <v>787</v>
      </c>
      <c r="G263" s="15" t="s">
        <v>788</v>
      </c>
      <c r="H263" s="164" t="s">
        <v>915</v>
      </c>
      <c r="I263" s="149" t="s">
        <v>916</v>
      </c>
      <c r="J263" s="29" t="s">
        <v>48</v>
      </c>
      <c r="K263" s="153">
        <v>7</v>
      </c>
      <c r="L263" s="30">
        <v>1600</v>
      </c>
      <c r="M263" s="30">
        <v>0</v>
      </c>
      <c r="N263" s="14">
        <f t="shared" si="41"/>
        <v>1600</v>
      </c>
      <c r="O263" s="30">
        <v>1600</v>
      </c>
      <c r="P263" s="30">
        <v>0</v>
      </c>
      <c r="Q263" s="14">
        <f t="shared" si="42"/>
        <v>1600</v>
      </c>
      <c r="R263" s="266" t="s">
        <v>52</v>
      </c>
      <c r="S263" s="16" t="s">
        <v>950</v>
      </c>
    </row>
    <row r="264" spans="1:19" ht="12.75" customHeight="1">
      <c r="A264" s="266">
        <v>55</v>
      </c>
      <c r="B264" s="15" t="s">
        <v>2420</v>
      </c>
      <c r="C264" s="15" t="s">
        <v>698</v>
      </c>
      <c r="D264" s="15" t="s">
        <v>909</v>
      </c>
      <c r="E264" s="15" t="s">
        <v>910</v>
      </c>
      <c r="F264" s="15" t="s">
        <v>787</v>
      </c>
      <c r="G264" s="15" t="s">
        <v>788</v>
      </c>
      <c r="H264" s="266" t="s">
        <v>917</v>
      </c>
      <c r="I264" s="151" t="s">
        <v>918</v>
      </c>
      <c r="J264" s="15" t="s">
        <v>48</v>
      </c>
      <c r="K264" s="152" t="s">
        <v>67</v>
      </c>
      <c r="L264" s="77">
        <v>26000</v>
      </c>
      <c r="M264" s="77">
        <v>0</v>
      </c>
      <c r="N264" s="14">
        <f t="shared" si="41"/>
        <v>26000</v>
      </c>
      <c r="O264" s="77">
        <v>26000</v>
      </c>
      <c r="P264" s="77">
        <v>0</v>
      </c>
      <c r="Q264" s="14">
        <f t="shared" si="42"/>
        <v>26000</v>
      </c>
      <c r="R264" s="266" t="s">
        <v>52</v>
      </c>
      <c r="S264" s="16" t="s">
        <v>950</v>
      </c>
    </row>
    <row r="265" spans="1:19" ht="12.75" customHeight="1">
      <c r="A265" s="266">
        <v>56</v>
      </c>
      <c r="B265" s="15" t="s">
        <v>2420</v>
      </c>
      <c r="C265" s="15" t="s">
        <v>698</v>
      </c>
      <c r="D265" s="15" t="s">
        <v>909</v>
      </c>
      <c r="E265" s="15" t="s">
        <v>910</v>
      </c>
      <c r="F265" s="15" t="s">
        <v>787</v>
      </c>
      <c r="G265" s="15" t="s">
        <v>788</v>
      </c>
      <c r="H265" s="164" t="s">
        <v>919</v>
      </c>
      <c r="I265" s="151" t="s">
        <v>920</v>
      </c>
      <c r="J265" s="15" t="s">
        <v>48</v>
      </c>
      <c r="K265" s="152" t="s">
        <v>67</v>
      </c>
      <c r="L265" s="77">
        <v>14000</v>
      </c>
      <c r="M265" s="77">
        <v>0</v>
      </c>
      <c r="N265" s="14">
        <f t="shared" si="41"/>
        <v>14000</v>
      </c>
      <c r="O265" s="77">
        <v>14000</v>
      </c>
      <c r="P265" s="77">
        <v>0</v>
      </c>
      <c r="Q265" s="14">
        <f t="shared" si="42"/>
        <v>14000</v>
      </c>
      <c r="R265" s="266" t="s">
        <v>52</v>
      </c>
      <c r="S265" s="16" t="s">
        <v>950</v>
      </c>
    </row>
    <row r="266" spans="1:19" ht="12.75" customHeight="1">
      <c r="A266" s="266">
        <v>57</v>
      </c>
      <c r="B266" s="15" t="s">
        <v>2420</v>
      </c>
      <c r="C266" s="15" t="s">
        <v>698</v>
      </c>
      <c r="D266" s="15" t="s">
        <v>909</v>
      </c>
      <c r="E266" s="15" t="s">
        <v>910</v>
      </c>
      <c r="F266" s="15" t="s">
        <v>787</v>
      </c>
      <c r="G266" s="15" t="s">
        <v>788</v>
      </c>
      <c r="H266" s="164" t="s">
        <v>921</v>
      </c>
      <c r="I266" s="149" t="s">
        <v>922</v>
      </c>
      <c r="J266" s="29" t="s">
        <v>48</v>
      </c>
      <c r="K266" s="153">
        <v>12</v>
      </c>
      <c r="L266" s="30">
        <v>3600</v>
      </c>
      <c r="M266" s="30">
        <v>0</v>
      </c>
      <c r="N266" s="14">
        <f t="shared" si="41"/>
        <v>3600</v>
      </c>
      <c r="O266" s="30">
        <v>3600</v>
      </c>
      <c r="P266" s="30">
        <v>0</v>
      </c>
      <c r="Q266" s="14">
        <f t="shared" si="42"/>
        <v>3600</v>
      </c>
      <c r="R266" s="266" t="s">
        <v>52</v>
      </c>
      <c r="S266" s="16" t="s">
        <v>950</v>
      </c>
    </row>
    <row r="267" spans="1:19" ht="12.75" customHeight="1">
      <c r="A267" s="266">
        <v>58</v>
      </c>
      <c r="B267" s="15" t="s">
        <v>2420</v>
      </c>
      <c r="C267" s="15" t="s">
        <v>698</v>
      </c>
      <c r="D267" s="15" t="s">
        <v>909</v>
      </c>
      <c r="E267" s="15" t="s">
        <v>910</v>
      </c>
      <c r="F267" s="15" t="s">
        <v>787</v>
      </c>
      <c r="G267" s="15" t="s">
        <v>788</v>
      </c>
      <c r="H267" s="15" t="s">
        <v>923</v>
      </c>
      <c r="I267" s="149" t="s">
        <v>924</v>
      </c>
      <c r="J267" s="29" t="s">
        <v>47</v>
      </c>
      <c r="K267" s="153">
        <v>95</v>
      </c>
      <c r="L267" s="30">
        <v>156000</v>
      </c>
      <c r="M267" s="30">
        <v>0</v>
      </c>
      <c r="N267" s="14">
        <f t="shared" si="41"/>
        <v>156000</v>
      </c>
      <c r="O267" s="30">
        <v>156000</v>
      </c>
      <c r="P267" s="30">
        <v>0</v>
      </c>
      <c r="Q267" s="14">
        <f t="shared" si="42"/>
        <v>156000</v>
      </c>
      <c r="R267" s="266" t="s">
        <v>52</v>
      </c>
      <c r="S267" s="16" t="s">
        <v>950</v>
      </c>
    </row>
    <row r="268" spans="1:19" ht="12.75" customHeight="1">
      <c r="A268" s="266">
        <v>59</v>
      </c>
      <c r="B268" s="15" t="s">
        <v>2420</v>
      </c>
      <c r="C268" s="15" t="s">
        <v>698</v>
      </c>
      <c r="D268" s="15" t="s">
        <v>909</v>
      </c>
      <c r="E268" s="15" t="s">
        <v>910</v>
      </c>
      <c r="F268" s="15" t="s">
        <v>787</v>
      </c>
      <c r="G268" s="15" t="s">
        <v>788</v>
      </c>
      <c r="H268" s="164" t="s">
        <v>925</v>
      </c>
      <c r="I268" s="149" t="s">
        <v>926</v>
      </c>
      <c r="J268" s="29" t="s">
        <v>48</v>
      </c>
      <c r="K268" s="153">
        <v>13</v>
      </c>
      <c r="L268" s="30">
        <v>4200</v>
      </c>
      <c r="M268" s="30">
        <v>0</v>
      </c>
      <c r="N268" s="14">
        <f t="shared" si="41"/>
        <v>4200</v>
      </c>
      <c r="O268" s="30">
        <v>4200</v>
      </c>
      <c r="P268" s="30">
        <v>0</v>
      </c>
      <c r="Q268" s="14">
        <f t="shared" si="42"/>
        <v>4200</v>
      </c>
      <c r="R268" s="266" t="s">
        <v>52</v>
      </c>
      <c r="S268" s="16" t="s">
        <v>950</v>
      </c>
    </row>
    <row r="269" spans="1:19" ht="12.75" customHeight="1">
      <c r="A269" s="266">
        <v>60</v>
      </c>
      <c r="B269" s="15" t="s">
        <v>2420</v>
      </c>
      <c r="C269" s="15" t="s">
        <v>698</v>
      </c>
      <c r="D269" s="15" t="s">
        <v>909</v>
      </c>
      <c r="E269" s="15" t="s">
        <v>910</v>
      </c>
      <c r="F269" s="15" t="s">
        <v>787</v>
      </c>
      <c r="G269" s="15" t="s">
        <v>788</v>
      </c>
      <c r="H269" s="164" t="s">
        <v>927</v>
      </c>
      <c r="I269" s="149" t="s">
        <v>928</v>
      </c>
      <c r="J269" s="29" t="s">
        <v>48</v>
      </c>
      <c r="K269" s="153">
        <v>16</v>
      </c>
      <c r="L269" s="30">
        <v>4400</v>
      </c>
      <c r="M269" s="30">
        <v>0</v>
      </c>
      <c r="N269" s="14">
        <f t="shared" si="41"/>
        <v>4400</v>
      </c>
      <c r="O269" s="30">
        <v>4400</v>
      </c>
      <c r="P269" s="30">
        <v>0</v>
      </c>
      <c r="Q269" s="14">
        <f t="shared" si="42"/>
        <v>4400</v>
      </c>
      <c r="R269" s="266" t="s">
        <v>52</v>
      </c>
      <c r="S269" s="16" t="s">
        <v>950</v>
      </c>
    </row>
    <row r="270" spans="1:19" ht="12.75" customHeight="1">
      <c r="A270" s="266">
        <v>61</v>
      </c>
      <c r="B270" s="15" t="s">
        <v>2420</v>
      </c>
      <c r="C270" s="29" t="s">
        <v>698</v>
      </c>
      <c r="D270" s="29" t="s">
        <v>935</v>
      </c>
      <c r="E270" s="29" t="s">
        <v>17</v>
      </c>
      <c r="F270" s="29" t="s">
        <v>936</v>
      </c>
      <c r="G270" s="29" t="s">
        <v>599</v>
      </c>
      <c r="H270" s="29" t="s">
        <v>937</v>
      </c>
      <c r="I270" s="149" t="s">
        <v>938</v>
      </c>
      <c r="J270" s="29" t="s">
        <v>48</v>
      </c>
      <c r="K270" s="150">
        <v>40</v>
      </c>
      <c r="L270" s="30">
        <v>40000</v>
      </c>
      <c r="M270" s="30">
        <v>0</v>
      </c>
      <c r="N270" s="14">
        <f t="shared" si="41"/>
        <v>40000</v>
      </c>
      <c r="O270" s="30">
        <v>40000</v>
      </c>
      <c r="P270" s="30">
        <v>0</v>
      </c>
      <c r="Q270" s="14">
        <f t="shared" si="42"/>
        <v>40000</v>
      </c>
      <c r="R270" s="266" t="s">
        <v>52</v>
      </c>
      <c r="S270" s="16" t="s">
        <v>950</v>
      </c>
    </row>
    <row r="271" spans="1:19" ht="12.75" customHeight="1">
      <c r="A271" s="266">
        <v>62</v>
      </c>
      <c r="B271" s="15" t="s">
        <v>2420</v>
      </c>
      <c r="C271" s="15" t="s">
        <v>939</v>
      </c>
      <c r="D271" s="15" t="s">
        <v>940</v>
      </c>
      <c r="E271" s="15" t="s">
        <v>27</v>
      </c>
      <c r="F271" s="15" t="s">
        <v>941</v>
      </c>
      <c r="G271" s="15" t="s">
        <v>942</v>
      </c>
      <c r="H271" s="164" t="s">
        <v>943</v>
      </c>
      <c r="I271" s="151" t="s">
        <v>944</v>
      </c>
      <c r="J271" s="15" t="s">
        <v>49</v>
      </c>
      <c r="K271" s="15" t="s">
        <v>945</v>
      </c>
      <c r="L271" s="77">
        <v>7500</v>
      </c>
      <c r="M271" s="77">
        <v>24000</v>
      </c>
      <c r="N271" s="14">
        <f t="shared" si="41"/>
        <v>31500</v>
      </c>
      <c r="O271" s="77">
        <v>7500</v>
      </c>
      <c r="P271" s="77">
        <v>24000</v>
      </c>
      <c r="Q271" s="14">
        <f t="shared" si="42"/>
        <v>31500</v>
      </c>
      <c r="R271" s="266" t="s">
        <v>52</v>
      </c>
      <c r="S271" s="16" t="s">
        <v>950</v>
      </c>
    </row>
    <row r="272" spans="1:19" ht="12.75" customHeight="1">
      <c r="A272" s="266">
        <v>63</v>
      </c>
      <c r="B272" s="15" t="s">
        <v>2420</v>
      </c>
      <c r="C272" s="15" t="s">
        <v>946</v>
      </c>
      <c r="D272" s="15" t="s">
        <v>613</v>
      </c>
      <c r="E272" s="15" t="s">
        <v>947</v>
      </c>
      <c r="F272" s="15" t="s">
        <v>787</v>
      </c>
      <c r="G272" s="15" t="s">
        <v>788</v>
      </c>
      <c r="H272" s="164" t="s">
        <v>948</v>
      </c>
      <c r="I272" s="151" t="s">
        <v>949</v>
      </c>
      <c r="J272" s="15" t="s">
        <v>48</v>
      </c>
      <c r="K272" s="15" t="s">
        <v>69</v>
      </c>
      <c r="L272" s="77">
        <v>3200</v>
      </c>
      <c r="M272" s="77">
        <v>0</v>
      </c>
      <c r="N272" s="14">
        <f t="shared" si="41"/>
        <v>3200</v>
      </c>
      <c r="O272" s="77">
        <v>3200</v>
      </c>
      <c r="P272" s="77">
        <v>0</v>
      </c>
      <c r="Q272" s="14">
        <f t="shared" si="42"/>
        <v>3200</v>
      </c>
      <c r="R272" s="266" t="s">
        <v>52</v>
      </c>
      <c r="S272" s="16" t="s">
        <v>950</v>
      </c>
    </row>
    <row r="273" spans="1:18" ht="12.75" customHeight="1">
      <c r="A273" s="277"/>
      <c r="B273" s="277"/>
      <c r="C273" s="277"/>
      <c r="D273" s="277"/>
      <c r="E273" s="277"/>
      <c r="F273" s="277"/>
      <c r="G273" s="277"/>
      <c r="H273" s="277"/>
      <c r="I273" s="277"/>
      <c r="J273" s="277"/>
      <c r="K273" s="277"/>
      <c r="L273" s="24">
        <f t="shared" ref="L273:Q273" si="43">SUM(L210:L272)</f>
        <v>2768612</v>
      </c>
      <c r="M273" s="24">
        <f t="shared" si="43"/>
        <v>103540</v>
      </c>
      <c r="N273" s="24">
        <f t="shared" si="43"/>
        <v>2872152</v>
      </c>
      <c r="O273" s="24">
        <f t="shared" si="43"/>
        <v>2768612</v>
      </c>
      <c r="P273" s="24">
        <f t="shared" si="43"/>
        <v>103540</v>
      </c>
      <c r="Q273" s="24">
        <f t="shared" si="43"/>
        <v>2872152</v>
      </c>
    </row>
    <row r="274" spans="1:18" ht="36" customHeight="1">
      <c r="A274" s="301"/>
      <c r="B274" s="301"/>
      <c r="C274" s="301"/>
      <c r="D274" s="301"/>
      <c r="E274" s="301"/>
      <c r="F274" s="301"/>
      <c r="G274" s="301"/>
      <c r="H274" s="301"/>
      <c r="I274" s="301"/>
      <c r="J274" s="301"/>
      <c r="K274" s="301"/>
      <c r="L274" s="301"/>
      <c r="M274" s="301"/>
      <c r="N274" s="301"/>
      <c r="O274" s="301"/>
      <c r="P274" s="301"/>
      <c r="Q274" s="301"/>
    </row>
    <row r="275" spans="1:18" ht="31.5" customHeight="1">
      <c r="A275" s="78" t="s">
        <v>583</v>
      </c>
      <c r="B275" s="287" t="s">
        <v>951</v>
      </c>
      <c r="C275" s="288"/>
      <c r="D275" s="288"/>
      <c r="E275" s="288"/>
      <c r="F275" s="288"/>
      <c r="G275" s="288"/>
      <c r="H275" s="288"/>
      <c r="I275" s="288"/>
      <c r="J275" s="288"/>
      <c r="K275" s="289"/>
      <c r="L275" s="281" t="s">
        <v>4198</v>
      </c>
      <c r="M275" s="281"/>
      <c r="N275" s="281"/>
      <c r="O275" s="281" t="s">
        <v>4199</v>
      </c>
      <c r="P275" s="281"/>
      <c r="Q275" s="281"/>
      <c r="R275" s="275" t="s">
        <v>20</v>
      </c>
    </row>
    <row r="276" spans="1:18" ht="42" customHeight="1">
      <c r="A276" s="79" t="s">
        <v>7</v>
      </c>
      <c r="B276" s="80" t="s">
        <v>31</v>
      </c>
      <c r="C276" s="80" t="s">
        <v>4</v>
      </c>
      <c r="D276" s="81" t="s">
        <v>5</v>
      </c>
      <c r="E276" s="81" t="s">
        <v>6</v>
      </c>
      <c r="F276" s="81" t="s">
        <v>8</v>
      </c>
      <c r="G276" s="81" t="s">
        <v>9</v>
      </c>
      <c r="H276" s="81" t="s">
        <v>22</v>
      </c>
      <c r="I276" s="81" t="s">
        <v>10</v>
      </c>
      <c r="J276" s="81" t="s">
        <v>11</v>
      </c>
      <c r="K276" s="79" t="s">
        <v>12</v>
      </c>
      <c r="L276" s="262" t="s">
        <v>13</v>
      </c>
      <c r="M276" s="79" t="s">
        <v>14</v>
      </c>
      <c r="N276" s="79" t="s">
        <v>3</v>
      </c>
      <c r="O276" s="262" t="s">
        <v>13</v>
      </c>
      <c r="P276" s="79" t="s">
        <v>14</v>
      </c>
      <c r="Q276" s="79" t="s">
        <v>3</v>
      </c>
      <c r="R276" s="276"/>
    </row>
    <row r="277" spans="1:18" ht="12.75" customHeight="1">
      <c r="A277" s="266">
        <v>1</v>
      </c>
      <c r="B277" s="142" t="s">
        <v>952</v>
      </c>
      <c r="C277" s="15" t="s">
        <v>953</v>
      </c>
      <c r="D277" s="15" t="s">
        <v>954</v>
      </c>
      <c r="E277" s="15">
        <v>2</v>
      </c>
      <c r="F277" s="15" t="s">
        <v>955</v>
      </c>
      <c r="G277" s="15" t="s">
        <v>956</v>
      </c>
      <c r="H277" s="15" t="s">
        <v>957</v>
      </c>
      <c r="I277" s="15" t="s">
        <v>958</v>
      </c>
      <c r="J277" s="15" t="s">
        <v>49</v>
      </c>
      <c r="K277" s="266">
        <v>8</v>
      </c>
      <c r="L277" s="21">
        <v>4212</v>
      </c>
      <c r="M277" s="21">
        <v>12149</v>
      </c>
      <c r="N277" s="21">
        <f>L277+M277</f>
        <v>16361</v>
      </c>
      <c r="O277" s="21">
        <v>4212</v>
      </c>
      <c r="P277" s="21">
        <v>12149</v>
      </c>
      <c r="Q277" s="21">
        <f>O277+P277</f>
        <v>16361</v>
      </c>
      <c r="R277" s="266" t="s">
        <v>129</v>
      </c>
    </row>
    <row r="278" spans="1:18" ht="12.75" customHeight="1">
      <c r="A278" s="266">
        <v>2</v>
      </c>
      <c r="B278" s="135" t="s">
        <v>952</v>
      </c>
      <c r="C278" s="15" t="s">
        <v>959</v>
      </c>
      <c r="D278" s="15" t="s">
        <v>960</v>
      </c>
      <c r="E278" s="15" t="s">
        <v>961</v>
      </c>
      <c r="F278" s="15" t="s">
        <v>962</v>
      </c>
      <c r="G278" s="15" t="s">
        <v>54</v>
      </c>
      <c r="H278" s="15" t="s">
        <v>963</v>
      </c>
      <c r="I278" s="15" t="s">
        <v>964</v>
      </c>
      <c r="J278" s="15" t="s">
        <v>49</v>
      </c>
      <c r="K278" s="266">
        <v>6</v>
      </c>
      <c r="L278" s="21">
        <v>3174</v>
      </c>
      <c r="M278" s="21">
        <v>9129</v>
      </c>
      <c r="N278" s="21">
        <f t="shared" ref="N278:N337" si="44">L278+M278</f>
        <v>12303</v>
      </c>
      <c r="O278" s="21">
        <v>3174</v>
      </c>
      <c r="P278" s="21">
        <v>9129</v>
      </c>
      <c r="Q278" s="21">
        <f t="shared" ref="Q278:Q337" si="45">O278+P278</f>
        <v>12303</v>
      </c>
      <c r="R278" s="266" t="s">
        <v>129</v>
      </c>
    </row>
    <row r="279" spans="1:18" ht="12.75" customHeight="1">
      <c r="A279" s="266">
        <v>3</v>
      </c>
      <c r="B279" s="135" t="s">
        <v>952</v>
      </c>
      <c r="C279" s="15" t="s">
        <v>965</v>
      </c>
      <c r="D279" s="15" t="s">
        <v>966</v>
      </c>
      <c r="E279" s="15">
        <v>54</v>
      </c>
      <c r="F279" s="15" t="s">
        <v>967</v>
      </c>
      <c r="G279" s="15" t="s">
        <v>54</v>
      </c>
      <c r="H279" s="15" t="s">
        <v>968</v>
      </c>
      <c r="I279" s="15" t="s">
        <v>969</v>
      </c>
      <c r="J279" s="15" t="s">
        <v>49</v>
      </c>
      <c r="K279" s="266">
        <v>6</v>
      </c>
      <c r="L279" s="21">
        <v>1190</v>
      </c>
      <c r="M279" s="21">
        <v>3602</v>
      </c>
      <c r="N279" s="21">
        <f t="shared" si="44"/>
        <v>4792</v>
      </c>
      <c r="O279" s="21">
        <v>1190</v>
      </c>
      <c r="P279" s="21">
        <v>3602</v>
      </c>
      <c r="Q279" s="21">
        <f t="shared" si="45"/>
        <v>4792</v>
      </c>
      <c r="R279" s="266" t="s">
        <v>129</v>
      </c>
    </row>
    <row r="280" spans="1:18" ht="12.75" customHeight="1">
      <c r="A280" s="266">
        <v>4</v>
      </c>
      <c r="B280" s="135" t="s">
        <v>952</v>
      </c>
      <c r="C280" s="15" t="s">
        <v>965</v>
      </c>
      <c r="D280" s="15" t="s">
        <v>966</v>
      </c>
      <c r="E280" s="15">
        <v>54</v>
      </c>
      <c r="F280" s="15" t="s">
        <v>967</v>
      </c>
      <c r="G280" s="15" t="s">
        <v>54</v>
      </c>
      <c r="H280" s="15" t="s">
        <v>970</v>
      </c>
      <c r="I280" s="15" t="s">
        <v>971</v>
      </c>
      <c r="J280" s="15" t="s">
        <v>49</v>
      </c>
      <c r="K280" s="266">
        <v>5</v>
      </c>
      <c r="L280" s="21">
        <v>1499</v>
      </c>
      <c r="M280" s="21">
        <v>4392</v>
      </c>
      <c r="N280" s="21">
        <f t="shared" si="44"/>
        <v>5891</v>
      </c>
      <c r="O280" s="21">
        <v>1499</v>
      </c>
      <c r="P280" s="21">
        <v>4392</v>
      </c>
      <c r="Q280" s="21">
        <f t="shared" si="45"/>
        <v>5891</v>
      </c>
      <c r="R280" s="266" t="s">
        <v>129</v>
      </c>
    </row>
    <row r="281" spans="1:18" ht="12.75" customHeight="1">
      <c r="A281" s="266">
        <v>5</v>
      </c>
      <c r="B281" s="135" t="s">
        <v>952</v>
      </c>
      <c r="C281" s="15" t="s">
        <v>965</v>
      </c>
      <c r="D281" s="15" t="s">
        <v>966</v>
      </c>
      <c r="E281" s="15">
        <v>54</v>
      </c>
      <c r="F281" s="15" t="s">
        <v>967</v>
      </c>
      <c r="G281" s="15" t="s">
        <v>54</v>
      </c>
      <c r="H281" s="15" t="s">
        <v>972</v>
      </c>
      <c r="I281" s="15" t="s">
        <v>973</v>
      </c>
      <c r="J281" s="15" t="s">
        <v>49</v>
      </c>
      <c r="K281" s="266">
        <v>4</v>
      </c>
      <c r="L281" s="21">
        <v>1331</v>
      </c>
      <c r="M281" s="21">
        <v>4330</v>
      </c>
      <c r="N281" s="21">
        <f t="shared" si="44"/>
        <v>5661</v>
      </c>
      <c r="O281" s="21">
        <v>1331</v>
      </c>
      <c r="P281" s="21">
        <v>4330</v>
      </c>
      <c r="Q281" s="21">
        <f t="shared" si="45"/>
        <v>5661</v>
      </c>
      <c r="R281" s="266" t="s">
        <v>129</v>
      </c>
    </row>
    <row r="282" spans="1:18" ht="12.75" customHeight="1">
      <c r="A282" s="266">
        <v>6</v>
      </c>
      <c r="B282" s="135" t="s">
        <v>952</v>
      </c>
      <c r="C282" s="15" t="s">
        <v>965</v>
      </c>
      <c r="D282" s="15" t="s">
        <v>966</v>
      </c>
      <c r="E282" s="15">
        <v>54</v>
      </c>
      <c r="F282" s="15" t="s">
        <v>967</v>
      </c>
      <c r="G282" s="15" t="s">
        <v>54</v>
      </c>
      <c r="H282" s="15" t="s">
        <v>974</v>
      </c>
      <c r="I282" s="15" t="s">
        <v>975</v>
      </c>
      <c r="J282" s="15" t="s">
        <v>49</v>
      </c>
      <c r="K282" s="261">
        <v>6</v>
      </c>
      <c r="L282" s="21">
        <v>1674</v>
      </c>
      <c r="M282" s="21">
        <v>5187</v>
      </c>
      <c r="N282" s="21">
        <f t="shared" si="44"/>
        <v>6861</v>
      </c>
      <c r="O282" s="21">
        <v>1674</v>
      </c>
      <c r="P282" s="21">
        <v>5187</v>
      </c>
      <c r="Q282" s="21">
        <f t="shared" si="45"/>
        <v>6861</v>
      </c>
      <c r="R282" s="266" t="s">
        <v>129</v>
      </c>
    </row>
    <row r="283" spans="1:18" ht="12.75" customHeight="1">
      <c r="A283" s="266">
        <v>7</v>
      </c>
      <c r="B283" s="135" t="s">
        <v>952</v>
      </c>
      <c r="C283" s="15" t="s">
        <v>965</v>
      </c>
      <c r="D283" s="15" t="s">
        <v>966</v>
      </c>
      <c r="E283" s="15">
        <v>54</v>
      </c>
      <c r="F283" s="15" t="s">
        <v>967</v>
      </c>
      <c r="G283" s="15" t="s">
        <v>54</v>
      </c>
      <c r="H283" s="15" t="s">
        <v>976</v>
      </c>
      <c r="I283" s="15" t="s">
        <v>977</v>
      </c>
      <c r="J283" s="15" t="s">
        <v>49</v>
      </c>
      <c r="K283" s="269">
        <v>6</v>
      </c>
      <c r="L283" s="21">
        <v>2907</v>
      </c>
      <c r="M283" s="21">
        <v>8768</v>
      </c>
      <c r="N283" s="21">
        <f t="shared" si="44"/>
        <v>11675</v>
      </c>
      <c r="O283" s="21">
        <v>2907</v>
      </c>
      <c r="P283" s="21">
        <v>8768</v>
      </c>
      <c r="Q283" s="21">
        <f t="shared" si="45"/>
        <v>11675</v>
      </c>
      <c r="R283" s="266" t="s">
        <v>129</v>
      </c>
    </row>
    <row r="284" spans="1:18" ht="12.75" customHeight="1">
      <c r="A284" s="266">
        <v>8</v>
      </c>
      <c r="B284" s="135" t="s">
        <v>952</v>
      </c>
      <c r="C284" s="15" t="s">
        <v>965</v>
      </c>
      <c r="D284" s="15" t="s">
        <v>966</v>
      </c>
      <c r="E284" s="15">
        <v>54</v>
      </c>
      <c r="F284" s="15" t="s">
        <v>967</v>
      </c>
      <c r="G284" s="15" t="s">
        <v>54</v>
      </c>
      <c r="H284" s="15" t="s">
        <v>978</v>
      </c>
      <c r="I284" s="15" t="s">
        <v>979</v>
      </c>
      <c r="J284" s="15" t="s">
        <v>49</v>
      </c>
      <c r="K284" s="266">
        <v>6</v>
      </c>
      <c r="L284" s="21">
        <v>727</v>
      </c>
      <c r="M284" s="21">
        <v>2155</v>
      </c>
      <c r="N284" s="21">
        <f t="shared" si="44"/>
        <v>2882</v>
      </c>
      <c r="O284" s="21">
        <v>727</v>
      </c>
      <c r="P284" s="21">
        <v>2155</v>
      </c>
      <c r="Q284" s="21">
        <f t="shared" si="45"/>
        <v>2882</v>
      </c>
      <c r="R284" s="266" t="s">
        <v>129</v>
      </c>
    </row>
    <row r="285" spans="1:18" ht="12.75" customHeight="1">
      <c r="A285" s="266">
        <v>9</v>
      </c>
      <c r="B285" s="135" t="s">
        <v>952</v>
      </c>
      <c r="C285" s="15" t="s">
        <v>980</v>
      </c>
      <c r="D285" s="15" t="s">
        <v>981</v>
      </c>
      <c r="E285" s="15">
        <v>5</v>
      </c>
      <c r="F285" s="15" t="s">
        <v>967</v>
      </c>
      <c r="G285" s="15" t="s">
        <v>54</v>
      </c>
      <c r="H285" s="15" t="s">
        <v>982</v>
      </c>
      <c r="I285" s="15" t="s">
        <v>983</v>
      </c>
      <c r="J285" s="15" t="s">
        <v>49</v>
      </c>
      <c r="K285" s="266">
        <v>12</v>
      </c>
      <c r="L285" s="21">
        <v>2107</v>
      </c>
      <c r="M285" s="21">
        <v>5802</v>
      </c>
      <c r="N285" s="21">
        <f t="shared" si="44"/>
        <v>7909</v>
      </c>
      <c r="O285" s="21">
        <v>2107</v>
      </c>
      <c r="P285" s="21">
        <v>5802</v>
      </c>
      <c r="Q285" s="21">
        <f t="shared" si="45"/>
        <v>7909</v>
      </c>
      <c r="R285" s="266" t="s">
        <v>129</v>
      </c>
    </row>
    <row r="286" spans="1:18" ht="12.75" customHeight="1">
      <c r="A286" s="266">
        <v>10</v>
      </c>
      <c r="B286" s="135" t="s">
        <v>952</v>
      </c>
      <c r="C286" s="15" t="s">
        <v>984</v>
      </c>
      <c r="D286" s="15" t="s">
        <v>985</v>
      </c>
      <c r="E286" s="15">
        <v>15</v>
      </c>
      <c r="F286" s="15" t="s">
        <v>986</v>
      </c>
      <c r="G286" s="15" t="s">
        <v>54</v>
      </c>
      <c r="H286" s="15" t="s">
        <v>987</v>
      </c>
      <c r="I286" s="15" t="s">
        <v>988</v>
      </c>
      <c r="J286" s="15" t="s">
        <v>49</v>
      </c>
      <c r="K286" s="266">
        <v>15</v>
      </c>
      <c r="L286" s="21">
        <v>5266</v>
      </c>
      <c r="M286" s="21">
        <v>13666</v>
      </c>
      <c r="N286" s="21">
        <f t="shared" si="44"/>
        <v>18932</v>
      </c>
      <c r="O286" s="21">
        <v>5266</v>
      </c>
      <c r="P286" s="21">
        <v>13666</v>
      </c>
      <c r="Q286" s="21">
        <f t="shared" si="45"/>
        <v>18932</v>
      </c>
      <c r="R286" s="266" t="s">
        <v>129</v>
      </c>
    </row>
    <row r="287" spans="1:18" ht="12.75" customHeight="1">
      <c r="A287" s="266">
        <v>11</v>
      </c>
      <c r="B287" s="135" t="s">
        <v>952</v>
      </c>
      <c r="C287" s="15" t="s">
        <v>989</v>
      </c>
      <c r="D287" s="15" t="s">
        <v>985</v>
      </c>
      <c r="E287" s="15">
        <v>15</v>
      </c>
      <c r="F287" s="15" t="s">
        <v>986</v>
      </c>
      <c r="G287" s="15" t="s">
        <v>54</v>
      </c>
      <c r="H287" s="15" t="s">
        <v>990</v>
      </c>
      <c r="I287" s="15" t="s">
        <v>991</v>
      </c>
      <c r="J287" s="15" t="s">
        <v>49</v>
      </c>
      <c r="K287" s="266">
        <v>6</v>
      </c>
      <c r="L287" s="21">
        <v>1684</v>
      </c>
      <c r="M287" s="21">
        <v>4191</v>
      </c>
      <c r="N287" s="21">
        <f t="shared" si="44"/>
        <v>5875</v>
      </c>
      <c r="O287" s="21">
        <v>1684</v>
      </c>
      <c r="P287" s="21">
        <v>4191</v>
      </c>
      <c r="Q287" s="21">
        <f t="shared" si="45"/>
        <v>5875</v>
      </c>
      <c r="R287" s="266" t="s">
        <v>129</v>
      </c>
    </row>
    <row r="288" spans="1:18" ht="12.75" customHeight="1">
      <c r="A288" s="266">
        <v>12</v>
      </c>
      <c r="B288" s="135" t="s">
        <v>952</v>
      </c>
      <c r="C288" s="15" t="s">
        <v>992</v>
      </c>
      <c r="D288" s="15" t="s">
        <v>985</v>
      </c>
      <c r="E288" s="15">
        <v>15</v>
      </c>
      <c r="F288" s="15" t="s">
        <v>986</v>
      </c>
      <c r="G288" s="15" t="s">
        <v>54</v>
      </c>
      <c r="H288" s="15" t="s">
        <v>993</v>
      </c>
      <c r="I288" s="15" t="s">
        <v>994</v>
      </c>
      <c r="J288" s="15" t="s">
        <v>49</v>
      </c>
      <c r="K288" s="266">
        <v>15</v>
      </c>
      <c r="L288" s="21">
        <v>7012</v>
      </c>
      <c r="M288" s="21">
        <v>20795</v>
      </c>
      <c r="N288" s="21">
        <f t="shared" si="44"/>
        <v>27807</v>
      </c>
      <c r="O288" s="21">
        <v>7012</v>
      </c>
      <c r="P288" s="21">
        <v>20795</v>
      </c>
      <c r="Q288" s="21">
        <f t="shared" si="45"/>
        <v>27807</v>
      </c>
      <c r="R288" s="266" t="s">
        <v>129</v>
      </c>
    </row>
    <row r="289" spans="1:18" ht="12.75" customHeight="1">
      <c r="A289" s="266">
        <v>13</v>
      </c>
      <c r="B289" s="135" t="s">
        <v>952</v>
      </c>
      <c r="C289" s="15" t="s">
        <v>995</v>
      </c>
      <c r="D289" s="15" t="s">
        <v>985</v>
      </c>
      <c r="E289" s="15">
        <v>15</v>
      </c>
      <c r="F289" s="15" t="s">
        <v>986</v>
      </c>
      <c r="G289" s="15" t="s">
        <v>54</v>
      </c>
      <c r="H289" s="15" t="s">
        <v>996</v>
      </c>
      <c r="I289" s="15" t="s">
        <v>997</v>
      </c>
      <c r="J289" s="15" t="s">
        <v>49</v>
      </c>
      <c r="K289" s="266">
        <v>4</v>
      </c>
      <c r="L289" s="21">
        <v>30</v>
      </c>
      <c r="M289" s="21">
        <v>70</v>
      </c>
      <c r="N289" s="21">
        <f t="shared" si="44"/>
        <v>100</v>
      </c>
      <c r="O289" s="21">
        <v>30</v>
      </c>
      <c r="P289" s="21">
        <v>70</v>
      </c>
      <c r="Q289" s="21">
        <f t="shared" si="45"/>
        <v>100</v>
      </c>
      <c r="R289" s="266" t="s">
        <v>129</v>
      </c>
    </row>
    <row r="290" spans="1:18" ht="12.75" customHeight="1">
      <c r="A290" s="266">
        <v>14</v>
      </c>
      <c r="B290" s="135" t="s">
        <v>952</v>
      </c>
      <c r="C290" s="15" t="s">
        <v>998</v>
      </c>
      <c r="D290" s="15" t="s">
        <v>985</v>
      </c>
      <c r="E290" s="15">
        <v>15</v>
      </c>
      <c r="F290" s="15" t="s">
        <v>986</v>
      </c>
      <c r="G290" s="15" t="s">
        <v>54</v>
      </c>
      <c r="H290" s="15" t="s">
        <v>4226</v>
      </c>
      <c r="I290" s="15" t="s">
        <v>999</v>
      </c>
      <c r="J290" s="15" t="s">
        <v>49</v>
      </c>
      <c r="K290" s="266">
        <v>15</v>
      </c>
      <c r="L290" s="21">
        <v>5342</v>
      </c>
      <c r="M290" s="21">
        <v>14039</v>
      </c>
      <c r="N290" s="21">
        <f t="shared" si="44"/>
        <v>19381</v>
      </c>
      <c r="O290" s="21">
        <v>5342</v>
      </c>
      <c r="P290" s="21">
        <v>14039</v>
      </c>
      <c r="Q290" s="21">
        <f t="shared" si="45"/>
        <v>19381</v>
      </c>
      <c r="R290" s="266" t="s">
        <v>129</v>
      </c>
    </row>
    <row r="291" spans="1:18" ht="12.75" customHeight="1">
      <c r="A291" s="266">
        <v>15</v>
      </c>
      <c r="B291" s="135" t="s">
        <v>952</v>
      </c>
      <c r="C291" s="15" t="s">
        <v>1000</v>
      </c>
      <c r="D291" s="15" t="s">
        <v>985</v>
      </c>
      <c r="E291" s="15">
        <v>15</v>
      </c>
      <c r="F291" s="15" t="s">
        <v>986</v>
      </c>
      <c r="G291" s="15" t="s">
        <v>54</v>
      </c>
      <c r="H291" s="15" t="s">
        <v>1001</v>
      </c>
      <c r="I291" s="15" t="s">
        <v>1002</v>
      </c>
      <c r="J291" s="15" t="s">
        <v>49</v>
      </c>
      <c r="K291" s="266">
        <v>15</v>
      </c>
      <c r="L291" s="21">
        <v>5557</v>
      </c>
      <c r="M291" s="21">
        <v>16303</v>
      </c>
      <c r="N291" s="21">
        <f t="shared" si="44"/>
        <v>21860</v>
      </c>
      <c r="O291" s="21">
        <v>5557</v>
      </c>
      <c r="P291" s="21">
        <v>16303</v>
      </c>
      <c r="Q291" s="21">
        <f t="shared" si="45"/>
        <v>21860</v>
      </c>
      <c r="R291" s="266" t="s">
        <v>129</v>
      </c>
    </row>
    <row r="292" spans="1:18" ht="12.75" customHeight="1">
      <c r="A292" s="266">
        <v>16</v>
      </c>
      <c r="B292" s="135" t="s">
        <v>952</v>
      </c>
      <c r="C292" s="15" t="s">
        <v>1003</v>
      </c>
      <c r="D292" s="15" t="s">
        <v>1004</v>
      </c>
      <c r="E292" s="15">
        <v>53</v>
      </c>
      <c r="F292" s="15" t="s">
        <v>1005</v>
      </c>
      <c r="G292" s="15" t="s">
        <v>54</v>
      </c>
      <c r="H292" s="15" t="s">
        <v>1006</v>
      </c>
      <c r="I292" s="15" t="s">
        <v>1007</v>
      </c>
      <c r="J292" s="15" t="s">
        <v>49</v>
      </c>
      <c r="K292" s="261">
        <v>30</v>
      </c>
      <c r="L292" s="21">
        <v>2065</v>
      </c>
      <c r="M292" s="21">
        <v>5522</v>
      </c>
      <c r="N292" s="21">
        <f t="shared" si="44"/>
        <v>7587</v>
      </c>
      <c r="O292" s="21">
        <v>2065</v>
      </c>
      <c r="P292" s="21">
        <v>5522</v>
      </c>
      <c r="Q292" s="21">
        <f t="shared" si="45"/>
        <v>7587</v>
      </c>
      <c r="R292" s="266" t="s">
        <v>129</v>
      </c>
    </row>
    <row r="293" spans="1:18" ht="12.75" customHeight="1">
      <c r="A293" s="266">
        <v>17</v>
      </c>
      <c r="B293" s="135" t="s">
        <v>952</v>
      </c>
      <c r="C293" s="15" t="s">
        <v>1008</v>
      </c>
      <c r="D293" s="15" t="s">
        <v>1004</v>
      </c>
      <c r="E293" s="15">
        <v>53</v>
      </c>
      <c r="F293" s="15" t="s">
        <v>1005</v>
      </c>
      <c r="G293" s="15" t="s">
        <v>54</v>
      </c>
      <c r="H293" s="15" t="s">
        <v>1009</v>
      </c>
      <c r="I293" s="15">
        <v>1250918</v>
      </c>
      <c r="J293" s="15" t="s">
        <v>47</v>
      </c>
      <c r="K293" s="269">
        <v>50</v>
      </c>
      <c r="L293" s="21">
        <v>18049</v>
      </c>
      <c r="M293" s="21">
        <v>829</v>
      </c>
      <c r="N293" s="21">
        <f t="shared" si="44"/>
        <v>18878</v>
      </c>
      <c r="O293" s="21">
        <v>18049</v>
      </c>
      <c r="P293" s="21">
        <v>829</v>
      </c>
      <c r="Q293" s="21">
        <f t="shared" si="45"/>
        <v>18878</v>
      </c>
      <c r="R293" s="266" t="s">
        <v>129</v>
      </c>
    </row>
    <row r="294" spans="1:18" ht="12.75" customHeight="1">
      <c r="A294" s="266">
        <v>18</v>
      </c>
      <c r="B294" s="135" t="s">
        <v>952</v>
      </c>
      <c r="C294" s="15" t="s">
        <v>1010</v>
      </c>
      <c r="D294" s="15" t="s">
        <v>1004</v>
      </c>
      <c r="E294" s="15">
        <v>53</v>
      </c>
      <c r="F294" s="15" t="s">
        <v>1005</v>
      </c>
      <c r="G294" s="15" t="s">
        <v>54</v>
      </c>
      <c r="H294" s="15" t="s">
        <v>1011</v>
      </c>
      <c r="I294" s="15" t="s">
        <v>1012</v>
      </c>
      <c r="J294" s="15" t="s">
        <v>49</v>
      </c>
      <c r="K294" s="266">
        <v>16</v>
      </c>
      <c r="L294" s="21">
        <v>5337</v>
      </c>
      <c r="M294" s="21">
        <v>15749</v>
      </c>
      <c r="N294" s="21">
        <f t="shared" si="44"/>
        <v>21086</v>
      </c>
      <c r="O294" s="21">
        <v>5337</v>
      </c>
      <c r="P294" s="21">
        <v>15749</v>
      </c>
      <c r="Q294" s="21">
        <f t="shared" si="45"/>
        <v>21086</v>
      </c>
      <c r="R294" s="266" t="s">
        <v>129</v>
      </c>
    </row>
    <row r="295" spans="1:18" ht="12.75" customHeight="1">
      <c r="A295" s="266">
        <v>19</v>
      </c>
      <c r="B295" s="135" t="s">
        <v>952</v>
      </c>
      <c r="C295" s="15" t="s">
        <v>1013</v>
      </c>
      <c r="D295" s="15" t="s">
        <v>1004</v>
      </c>
      <c r="E295" s="15">
        <v>53</v>
      </c>
      <c r="F295" s="15" t="s">
        <v>1005</v>
      </c>
      <c r="G295" s="15" t="s">
        <v>54</v>
      </c>
      <c r="H295" s="15" t="s">
        <v>1014</v>
      </c>
      <c r="I295" s="15" t="s">
        <v>1015</v>
      </c>
      <c r="J295" s="15" t="s">
        <v>49</v>
      </c>
      <c r="K295" s="266">
        <v>20</v>
      </c>
      <c r="L295" s="21">
        <v>4350</v>
      </c>
      <c r="M295" s="21">
        <v>13622</v>
      </c>
      <c r="N295" s="21">
        <f t="shared" si="44"/>
        <v>17972</v>
      </c>
      <c r="O295" s="21">
        <v>4350</v>
      </c>
      <c r="P295" s="21">
        <v>13622</v>
      </c>
      <c r="Q295" s="21">
        <f t="shared" si="45"/>
        <v>17972</v>
      </c>
      <c r="R295" s="266" t="s">
        <v>129</v>
      </c>
    </row>
    <row r="296" spans="1:18" ht="12.75" customHeight="1">
      <c r="A296" s="266">
        <v>20</v>
      </c>
      <c r="B296" s="135" t="s">
        <v>952</v>
      </c>
      <c r="C296" s="15" t="s">
        <v>1016</v>
      </c>
      <c r="D296" s="15" t="s">
        <v>1017</v>
      </c>
      <c r="E296" s="15" t="s">
        <v>1018</v>
      </c>
      <c r="F296" s="15" t="s">
        <v>1019</v>
      </c>
      <c r="G296" s="15" t="s">
        <v>1020</v>
      </c>
      <c r="H296" s="15" t="s">
        <v>1021</v>
      </c>
      <c r="I296" s="15" t="s">
        <v>1022</v>
      </c>
      <c r="J296" s="15" t="s">
        <v>49</v>
      </c>
      <c r="K296" s="266">
        <v>30</v>
      </c>
      <c r="L296" s="21">
        <v>642</v>
      </c>
      <c r="M296" s="21">
        <v>2386</v>
      </c>
      <c r="N296" s="21">
        <f t="shared" si="44"/>
        <v>3028</v>
      </c>
      <c r="O296" s="21">
        <v>642</v>
      </c>
      <c r="P296" s="21">
        <v>2386</v>
      </c>
      <c r="Q296" s="21">
        <f t="shared" si="45"/>
        <v>3028</v>
      </c>
      <c r="R296" s="266" t="s">
        <v>129</v>
      </c>
    </row>
    <row r="297" spans="1:18" ht="12.75" customHeight="1">
      <c r="A297" s="266">
        <v>21</v>
      </c>
      <c r="B297" s="135" t="s">
        <v>952</v>
      </c>
      <c r="C297" s="15" t="s">
        <v>1023</v>
      </c>
      <c r="D297" s="15" t="s">
        <v>1024</v>
      </c>
      <c r="E297" s="15">
        <v>4</v>
      </c>
      <c r="F297" s="15" t="s">
        <v>856</v>
      </c>
      <c r="G297" s="15" t="s">
        <v>857</v>
      </c>
      <c r="H297" s="15" t="s">
        <v>1025</v>
      </c>
      <c r="I297" s="15" t="s">
        <v>1026</v>
      </c>
      <c r="J297" s="15" t="s">
        <v>49</v>
      </c>
      <c r="K297" s="266">
        <v>11</v>
      </c>
      <c r="L297" s="21">
        <v>1070</v>
      </c>
      <c r="M297" s="21">
        <v>2880</v>
      </c>
      <c r="N297" s="21">
        <f t="shared" si="44"/>
        <v>3950</v>
      </c>
      <c r="O297" s="21">
        <v>1070</v>
      </c>
      <c r="P297" s="21">
        <v>2880</v>
      </c>
      <c r="Q297" s="21">
        <f t="shared" si="45"/>
        <v>3950</v>
      </c>
      <c r="R297" s="266" t="s">
        <v>129</v>
      </c>
    </row>
    <row r="298" spans="1:18" ht="12.75" customHeight="1">
      <c r="A298" s="266">
        <v>22</v>
      </c>
      <c r="B298" s="135" t="s">
        <v>952</v>
      </c>
      <c r="C298" s="15" t="s">
        <v>1027</v>
      </c>
      <c r="D298" s="15" t="s">
        <v>1024</v>
      </c>
      <c r="E298" s="15">
        <v>4</v>
      </c>
      <c r="F298" s="15" t="s">
        <v>856</v>
      </c>
      <c r="G298" s="15" t="s">
        <v>857</v>
      </c>
      <c r="H298" s="15" t="s">
        <v>1028</v>
      </c>
      <c r="I298" s="15" t="s">
        <v>1029</v>
      </c>
      <c r="J298" s="15" t="s">
        <v>49</v>
      </c>
      <c r="K298" s="269">
        <v>6</v>
      </c>
      <c r="L298" s="21">
        <v>1074</v>
      </c>
      <c r="M298" s="21">
        <v>2622</v>
      </c>
      <c r="N298" s="21">
        <f t="shared" si="44"/>
        <v>3696</v>
      </c>
      <c r="O298" s="21">
        <v>1074</v>
      </c>
      <c r="P298" s="21">
        <v>2622</v>
      </c>
      <c r="Q298" s="21">
        <f t="shared" si="45"/>
        <v>3696</v>
      </c>
      <c r="R298" s="266" t="s">
        <v>129</v>
      </c>
    </row>
    <row r="299" spans="1:18" ht="12.75" customHeight="1">
      <c r="A299" s="266">
        <v>23</v>
      </c>
      <c r="B299" s="135" t="s">
        <v>952</v>
      </c>
      <c r="C299" s="15" t="s">
        <v>1030</v>
      </c>
      <c r="D299" s="15" t="s">
        <v>1031</v>
      </c>
      <c r="E299" s="15">
        <v>1</v>
      </c>
      <c r="F299" s="15" t="s">
        <v>878</v>
      </c>
      <c r="G299" s="15" t="s">
        <v>879</v>
      </c>
      <c r="H299" s="15" t="s">
        <v>1032</v>
      </c>
      <c r="I299" s="15" t="s">
        <v>1033</v>
      </c>
      <c r="J299" s="15" t="s">
        <v>49</v>
      </c>
      <c r="K299" s="266">
        <v>5</v>
      </c>
      <c r="L299" s="21">
        <v>5362</v>
      </c>
      <c r="M299" s="21">
        <v>13816</v>
      </c>
      <c r="N299" s="21">
        <f t="shared" si="44"/>
        <v>19178</v>
      </c>
      <c r="O299" s="21">
        <v>5362</v>
      </c>
      <c r="P299" s="21">
        <v>13816</v>
      </c>
      <c r="Q299" s="21">
        <f t="shared" si="45"/>
        <v>19178</v>
      </c>
      <c r="R299" s="266" t="s">
        <v>129</v>
      </c>
    </row>
    <row r="300" spans="1:18" ht="12.75" customHeight="1">
      <c r="A300" s="266">
        <v>24</v>
      </c>
      <c r="B300" s="135" t="s">
        <v>952</v>
      </c>
      <c r="C300" s="15" t="s">
        <v>1034</v>
      </c>
      <c r="D300" s="15" t="s">
        <v>326</v>
      </c>
      <c r="E300" s="15">
        <v>4</v>
      </c>
      <c r="F300" s="15" t="s">
        <v>1035</v>
      </c>
      <c r="G300" s="15" t="s">
        <v>1036</v>
      </c>
      <c r="H300" s="15" t="s">
        <v>1037</v>
      </c>
      <c r="I300" s="15" t="s">
        <v>1038</v>
      </c>
      <c r="J300" s="15" t="s">
        <v>49</v>
      </c>
      <c r="K300" s="266">
        <v>10</v>
      </c>
      <c r="L300" s="21">
        <v>2122</v>
      </c>
      <c r="M300" s="21">
        <v>6403</v>
      </c>
      <c r="N300" s="21">
        <f t="shared" si="44"/>
        <v>8525</v>
      </c>
      <c r="O300" s="21">
        <v>2122</v>
      </c>
      <c r="P300" s="21">
        <v>6403</v>
      </c>
      <c r="Q300" s="21">
        <f t="shared" si="45"/>
        <v>8525</v>
      </c>
      <c r="R300" s="266" t="s">
        <v>129</v>
      </c>
    </row>
    <row r="301" spans="1:18" ht="12.75" customHeight="1">
      <c r="A301" s="266">
        <v>25</v>
      </c>
      <c r="B301" s="135" t="s">
        <v>952</v>
      </c>
      <c r="C301" s="15" t="s">
        <v>1039</v>
      </c>
      <c r="D301" s="15" t="s">
        <v>326</v>
      </c>
      <c r="E301" s="15">
        <v>4</v>
      </c>
      <c r="F301" s="15" t="s">
        <v>1035</v>
      </c>
      <c r="G301" s="15" t="s">
        <v>1036</v>
      </c>
      <c r="H301" s="15" t="s">
        <v>1040</v>
      </c>
      <c r="I301" s="15">
        <v>87031863</v>
      </c>
      <c r="J301" s="15" t="s">
        <v>49</v>
      </c>
      <c r="K301" s="261">
        <v>3</v>
      </c>
      <c r="L301" s="21">
        <v>40</v>
      </c>
      <c r="M301" s="21">
        <v>121</v>
      </c>
      <c r="N301" s="21">
        <f t="shared" si="44"/>
        <v>161</v>
      </c>
      <c r="O301" s="21">
        <v>40</v>
      </c>
      <c r="P301" s="21">
        <v>121</v>
      </c>
      <c r="Q301" s="21">
        <f t="shared" si="45"/>
        <v>161</v>
      </c>
      <c r="R301" s="266" t="s">
        <v>129</v>
      </c>
    </row>
    <row r="302" spans="1:18" ht="12.75" customHeight="1">
      <c r="A302" s="266">
        <v>26</v>
      </c>
      <c r="B302" s="135" t="s">
        <v>952</v>
      </c>
      <c r="C302" s="15" t="s">
        <v>1041</v>
      </c>
      <c r="D302" s="15" t="s">
        <v>326</v>
      </c>
      <c r="E302" s="15">
        <v>9</v>
      </c>
      <c r="F302" s="15" t="s">
        <v>1042</v>
      </c>
      <c r="G302" s="15" t="s">
        <v>932</v>
      </c>
      <c r="H302" s="15" t="s">
        <v>1043</v>
      </c>
      <c r="I302" s="15" t="s">
        <v>1044</v>
      </c>
      <c r="J302" s="15" t="s">
        <v>49</v>
      </c>
      <c r="K302" s="269">
        <v>6</v>
      </c>
      <c r="L302" s="21">
        <v>209</v>
      </c>
      <c r="M302" s="21">
        <v>905</v>
      </c>
      <c r="N302" s="21">
        <f t="shared" si="44"/>
        <v>1114</v>
      </c>
      <c r="O302" s="21">
        <v>209</v>
      </c>
      <c r="P302" s="21">
        <v>905</v>
      </c>
      <c r="Q302" s="21">
        <f t="shared" si="45"/>
        <v>1114</v>
      </c>
      <c r="R302" s="266" t="s">
        <v>129</v>
      </c>
    </row>
    <row r="303" spans="1:18" ht="12.75" customHeight="1">
      <c r="A303" s="266">
        <v>27</v>
      </c>
      <c r="B303" s="135" t="s">
        <v>952</v>
      </c>
      <c r="C303" s="15" t="s">
        <v>1045</v>
      </c>
      <c r="D303" s="15" t="s">
        <v>326</v>
      </c>
      <c r="E303" s="15">
        <v>9</v>
      </c>
      <c r="F303" s="15" t="s">
        <v>1042</v>
      </c>
      <c r="G303" s="15" t="s">
        <v>932</v>
      </c>
      <c r="H303" s="15" t="s">
        <v>1046</v>
      </c>
      <c r="I303" s="15" t="s">
        <v>1047</v>
      </c>
      <c r="J303" s="15" t="s">
        <v>49</v>
      </c>
      <c r="K303" s="266">
        <v>6</v>
      </c>
      <c r="L303" s="21">
        <v>1104</v>
      </c>
      <c r="M303" s="21">
        <v>2765</v>
      </c>
      <c r="N303" s="21">
        <f t="shared" si="44"/>
        <v>3869</v>
      </c>
      <c r="O303" s="21">
        <v>1104</v>
      </c>
      <c r="P303" s="21">
        <v>2765</v>
      </c>
      <c r="Q303" s="21">
        <f t="shared" si="45"/>
        <v>3869</v>
      </c>
      <c r="R303" s="266" t="s">
        <v>129</v>
      </c>
    </row>
    <row r="304" spans="1:18" ht="12.75" customHeight="1">
      <c r="A304" s="266">
        <v>28</v>
      </c>
      <c r="B304" s="135" t="s">
        <v>952</v>
      </c>
      <c r="C304" s="15" t="s">
        <v>1048</v>
      </c>
      <c r="D304" s="15" t="s">
        <v>1049</v>
      </c>
      <c r="E304" s="15"/>
      <c r="F304" s="15" t="s">
        <v>1050</v>
      </c>
      <c r="G304" s="15" t="s">
        <v>54</v>
      </c>
      <c r="H304" s="15" t="s">
        <v>1051</v>
      </c>
      <c r="I304" s="15" t="s">
        <v>1052</v>
      </c>
      <c r="J304" s="15" t="s">
        <v>49</v>
      </c>
      <c r="K304" s="266">
        <v>12</v>
      </c>
      <c r="L304" s="21">
        <v>5254</v>
      </c>
      <c r="M304" s="21">
        <v>14859</v>
      </c>
      <c r="N304" s="21">
        <f t="shared" si="44"/>
        <v>20113</v>
      </c>
      <c r="O304" s="21">
        <v>5254</v>
      </c>
      <c r="P304" s="21">
        <v>14859</v>
      </c>
      <c r="Q304" s="21">
        <f t="shared" si="45"/>
        <v>20113</v>
      </c>
      <c r="R304" s="266" t="s">
        <v>129</v>
      </c>
    </row>
    <row r="305" spans="1:18" ht="12.75" customHeight="1">
      <c r="A305" s="266">
        <v>29</v>
      </c>
      <c r="B305" s="135" t="s">
        <v>952</v>
      </c>
      <c r="C305" s="15" t="s">
        <v>1053</v>
      </c>
      <c r="D305" s="15" t="s">
        <v>326</v>
      </c>
      <c r="E305" s="15">
        <v>4</v>
      </c>
      <c r="F305" s="15" t="s">
        <v>1035</v>
      </c>
      <c r="G305" s="15" t="s">
        <v>1036</v>
      </c>
      <c r="H305" s="15" t="s">
        <v>1054</v>
      </c>
      <c r="I305" s="15" t="s">
        <v>1055</v>
      </c>
      <c r="J305" s="15" t="s">
        <v>49</v>
      </c>
      <c r="K305" s="266">
        <v>10</v>
      </c>
      <c r="L305" s="21">
        <v>3330</v>
      </c>
      <c r="M305" s="21">
        <v>9866</v>
      </c>
      <c r="N305" s="21">
        <f t="shared" si="44"/>
        <v>13196</v>
      </c>
      <c r="O305" s="21">
        <v>3330</v>
      </c>
      <c r="P305" s="21">
        <v>9866</v>
      </c>
      <c r="Q305" s="21">
        <f t="shared" si="45"/>
        <v>13196</v>
      </c>
      <c r="R305" s="266" t="s">
        <v>129</v>
      </c>
    </row>
    <row r="306" spans="1:18" ht="12.75" customHeight="1">
      <c r="A306" s="266">
        <v>30</v>
      </c>
      <c r="B306" s="135" t="s">
        <v>952</v>
      </c>
      <c r="C306" s="15" t="s">
        <v>1056</v>
      </c>
      <c r="D306" s="15" t="s">
        <v>1057</v>
      </c>
      <c r="E306" s="15">
        <v>1</v>
      </c>
      <c r="F306" s="15" t="s">
        <v>1058</v>
      </c>
      <c r="G306" s="15" t="s">
        <v>1059</v>
      </c>
      <c r="H306" s="15" t="s">
        <v>1060</v>
      </c>
      <c r="I306" s="15" t="s">
        <v>1061</v>
      </c>
      <c r="J306" s="15" t="s">
        <v>49</v>
      </c>
      <c r="K306" s="266">
        <v>13</v>
      </c>
      <c r="L306" s="21">
        <v>4038</v>
      </c>
      <c r="M306" s="21">
        <v>12062</v>
      </c>
      <c r="N306" s="21">
        <f t="shared" si="44"/>
        <v>16100</v>
      </c>
      <c r="O306" s="21">
        <v>4038</v>
      </c>
      <c r="P306" s="21">
        <v>12062</v>
      </c>
      <c r="Q306" s="21">
        <f t="shared" si="45"/>
        <v>16100</v>
      </c>
      <c r="R306" s="266" t="s">
        <v>129</v>
      </c>
    </row>
    <row r="307" spans="1:18" ht="12.75" customHeight="1">
      <c r="A307" s="266">
        <v>31</v>
      </c>
      <c r="B307" s="135" t="s">
        <v>952</v>
      </c>
      <c r="C307" s="15" t="s">
        <v>1062</v>
      </c>
      <c r="D307" s="15" t="s">
        <v>1063</v>
      </c>
      <c r="E307" s="15">
        <v>49</v>
      </c>
      <c r="F307" s="15" t="s">
        <v>1064</v>
      </c>
      <c r="G307" s="15" t="s">
        <v>1065</v>
      </c>
      <c r="H307" s="15" t="s">
        <v>1066</v>
      </c>
      <c r="I307" s="15" t="s">
        <v>1067</v>
      </c>
      <c r="J307" s="15" t="s">
        <v>49</v>
      </c>
      <c r="K307" s="266">
        <v>8</v>
      </c>
      <c r="L307" s="21">
        <v>1038</v>
      </c>
      <c r="M307" s="21">
        <v>5655</v>
      </c>
      <c r="N307" s="21">
        <f t="shared" si="44"/>
        <v>6693</v>
      </c>
      <c r="O307" s="21">
        <v>1038</v>
      </c>
      <c r="P307" s="21">
        <v>5655</v>
      </c>
      <c r="Q307" s="21">
        <f t="shared" si="45"/>
        <v>6693</v>
      </c>
      <c r="R307" s="266" t="s">
        <v>129</v>
      </c>
    </row>
    <row r="308" spans="1:18" ht="12.75" customHeight="1">
      <c r="A308" s="266">
        <v>32</v>
      </c>
      <c r="B308" s="135" t="s">
        <v>952</v>
      </c>
      <c r="C308" s="15" t="s">
        <v>1068</v>
      </c>
      <c r="D308" s="15" t="s">
        <v>954</v>
      </c>
      <c r="E308" s="15">
        <v>2</v>
      </c>
      <c r="F308" s="15" t="s">
        <v>955</v>
      </c>
      <c r="G308" s="15" t="s">
        <v>956</v>
      </c>
      <c r="H308" s="15" t="s">
        <v>1069</v>
      </c>
      <c r="I308" s="15" t="s">
        <v>1070</v>
      </c>
      <c r="J308" s="15" t="s">
        <v>50</v>
      </c>
      <c r="K308" s="266">
        <v>10</v>
      </c>
      <c r="L308" s="21">
        <v>6193</v>
      </c>
      <c r="M308" s="21">
        <v>4033</v>
      </c>
      <c r="N308" s="21">
        <f t="shared" si="44"/>
        <v>10226</v>
      </c>
      <c r="O308" s="21">
        <v>6193</v>
      </c>
      <c r="P308" s="21">
        <v>4033</v>
      </c>
      <c r="Q308" s="21">
        <f t="shared" si="45"/>
        <v>10226</v>
      </c>
      <c r="R308" s="266" t="s">
        <v>129</v>
      </c>
    </row>
    <row r="309" spans="1:18" ht="12.75" customHeight="1">
      <c r="A309" s="266">
        <v>33</v>
      </c>
      <c r="B309" s="135" t="s">
        <v>952</v>
      </c>
      <c r="C309" s="15" t="s">
        <v>1071</v>
      </c>
      <c r="D309" s="15" t="s">
        <v>985</v>
      </c>
      <c r="E309" s="15">
        <v>15</v>
      </c>
      <c r="F309" s="15" t="s">
        <v>986</v>
      </c>
      <c r="G309" s="15" t="s">
        <v>54</v>
      </c>
      <c r="H309" s="15" t="s">
        <v>1072</v>
      </c>
      <c r="I309" s="15" t="s">
        <v>1073</v>
      </c>
      <c r="J309" s="15" t="s">
        <v>50</v>
      </c>
      <c r="K309" s="266">
        <v>23</v>
      </c>
      <c r="L309" s="21">
        <v>19846</v>
      </c>
      <c r="M309" s="21">
        <v>15972</v>
      </c>
      <c r="N309" s="21">
        <f t="shared" si="44"/>
        <v>35818</v>
      </c>
      <c r="O309" s="21">
        <v>19846</v>
      </c>
      <c r="P309" s="21">
        <v>15972</v>
      </c>
      <c r="Q309" s="21">
        <f t="shared" si="45"/>
        <v>35818</v>
      </c>
      <c r="R309" s="266" t="s">
        <v>129</v>
      </c>
    </row>
    <row r="310" spans="1:18" ht="12.75" customHeight="1">
      <c r="A310" s="266">
        <v>34</v>
      </c>
      <c r="B310" s="135" t="s">
        <v>952</v>
      </c>
      <c r="C310" s="15" t="s">
        <v>1071</v>
      </c>
      <c r="D310" s="15" t="s">
        <v>985</v>
      </c>
      <c r="E310" s="15">
        <v>15</v>
      </c>
      <c r="F310" s="15" t="s">
        <v>986</v>
      </c>
      <c r="G310" s="15" t="s">
        <v>54</v>
      </c>
      <c r="H310" s="15" t="s">
        <v>1074</v>
      </c>
      <c r="I310" s="15" t="s">
        <v>1075</v>
      </c>
      <c r="J310" s="15" t="s">
        <v>50</v>
      </c>
      <c r="K310" s="261">
        <v>21</v>
      </c>
      <c r="L310" s="21">
        <v>12593</v>
      </c>
      <c r="M310" s="21">
        <v>9243</v>
      </c>
      <c r="N310" s="21">
        <f t="shared" si="44"/>
        <v>21836</v>
      </c>
      <c r="O310" s="21">
        <v>12593</v>
      </c>
      <c r="P310" s="21">
        <v>9243</v>
      </c>
      <c r="Q310" s="21">
        <f t="shared" si="45"/>
        <v>21836</v>
      </c>
      <c r="R310" s="266" t="s">
        <v>129</v>
      </c>
    </row>
    <row r="311" spans="1:18" ht="12.75" customHeight="1">
      <c r="A311" s="266">
        <v>35</v>
      </c>
      <c r="B311" s="135" t="s">
        <v>952</v>
      </c>
      <c r="C311" s="15" t="s">
        <v>1076</v>
      </c>
      <c r="D311" s="15" t="s">
        <v>985</v>
      </c>
      <c r="E311" s="15">
        <v>15</v>
      </c>
      <c r="F311" s="15" t="s">
        <v>986</v>
      </c>
      <c r="G311" s="15" t="s">
        <v>54</v>
      </c>
      <c r="H311" s="15" t="s">
        <v>1077</v>
      </c>
      <c r="I311" s="15" t="s">
        <v>1078</v>
      </c>
      <c r="J311" s="15" t="s">
        <v>50</v>
      </c>
      <c r="K311" s="269">
        <v>30</v>
      </c>
      <c r="L311" s="21">
        <v>74976</v>
      </c>
      <c r="M311" s="21">
        <v>30427</v>
      </c>
      <c r="N311" s="21">
        <f t="shared" si="44"/>
        <v>105403</v>
      </c>
      <c r="O311" s="21">
        <v>74976</v>
      </c>
      <c r="P311" s="21">
        <v>30427</v>
      </c>
      <c r="Q311" s="21">
        <f t="shared" si="45"/>
        <v>105403</v>
      </c>
      <c r="R311" s="266" t="s">
        <v>129</v>
      </c>
    </row>
    <row r="312" spans="1:18" ht="12.75" customHeight="1">
      <c r="A312" s="266">
        <v>36</v>
      </c>
      <c r="B312" s="135" t="s">
        <v>952</v>
      </c>
      <c r="C312" s="15" t="s">
        <v>1079</v>
      </c>
      <c r="D312" s="15" t="s">
        <v>1057</v>
      </c>
      <c r="E312" s="15">
        <v>1</v>
      </c>
      <c r="F312" s="15" t="s">
        <v>1058</v>
      </c>
      <c r="G312" s="15" t="s">
        <v>1059</v>
      </c>
      <c r="H312" s="15" t="s">
        <v>1080</v>
      </c>
      <c r="I312" s="15">
        <v>87020016</v>
      </c>
      <c r="J312" s="15" t="s">
        <v>50</v>
      </c>
      <c r="K312" s="266">
        <v>5</v>
      </c>
      <c r="L312" s="21">
        <v>496</v>
      </c>
      <c r="M312" s="21">
        <v>377</v>
      </c>
      <c r="N312" s="21">
        <f t="shared" si="44"/>
        <v>873</v>
      </c>
      <c r="O312" s="21">
        <v>496</v>
      </c>
      <c r="P312" s="21">
        <v>377</v>
      </c>
      <c r="Q312" s="21">
        <f t="shared" si="45"/>
        <v>873</v>
      </c>
      <c r="R312" s="266" t="s">
        <v>129</v>
      </c>
    </row>
    <row r="313" spans="1:18" ht="12.75" customHeight="1">
      <c r="A313" s="266">
        <v>37</v>
      </c>
      <c r="B313" s="135" t="s">
        <v>952</v>
      </c>
      <c r="C313" s="15" t="s">
        <v>1081</v>
      </c>
      <c r="D313" s="15" t="s">
        <v>1063</v>
      </c>
      <c r="E313" s="15"/>
      <c r="F313" s="15" t="s">
        <v>1082</v>
      </c>
      <c r="G313" s="15" t="s">
        <v>1083</v>
      </c>
      <c r="H313" s="15" t="s">
        <v>1084</v>
      </c>
      <c r="I313" s="15">
        <v>87016069</v>
      </c>
      <c r="J313" s="15" t="s">
        <v>50</v>
      </c>
      <c r="K313" s="266">
        <v>5</v>
      </c>
      <c r="L313" s="21">
        <v>42</v>
      </c>
      <c r="M313" s="21">
        <v>11</v>
      </c>
      <c r="N313" s="21">
        <f t="shared" si="44"/>
        <v>53</v>
      </c>
      <c r="O313" s="21">
        <v>42</v>
      </c>
      <c r="P313" s="21">
        <v>11</v>
      </c>
      <c r="Q313" s="21">
        <f t="shared" si="45"/>
        <v>53</v>
      </c>
      <c r="R313" s="266" t="s">
        <v>129</v>
      </c>
    </row>
    <row r="314" spans="1:18" ht="12.75" customHeight="1">
      <c r="A314" s="266">
        <v>38</v>
      </c>
      <c r="B314" s="135" t="s">
        <v>952</v>
      </c>
      <c r="C314" s="15" t="s">
        <v>1085</v>
      </c>
      <c r="D314" s="15" t="s">
        <v>1086</v>
      </c>
      <c r="E314" s="15"/>
      <c r="F314" s="15" t="s">
        <v>1087</v>
      </c>
      <c r="G314" s="15" t="s">
        <v>1088</v>
      </c>
      <c r="H314" s="15" t="s">
        <v>1089</v>
      </c>
      <c r="I314" s="15" t="s">
        <v>1090</v>
      </c>
      <c r="J314" s="15" t="s">
        <v>50</v>
      </c>
      <c r="K314" s="266">
        <v>8</v>
      </c>
      <c r="L314" s="21">
        <v>2168</v>
      </c>
      <c r="M314" s="21">
        <v>1534</v>
      </c>
      <c r="N314" s="21">
        <f t="shared" si="44"/>
        <v>3702</v>
      </c>
      <c r="O314" s="21">
        <v>2168</v>
      </c>
      <c r="P314" s="21">
        <v>1534</v>
      </c>
      <c r="Q314" s="21">
        <f t="shared" si="45"/>
        <v>3702</v>
      </c>
      <c r="R314" s="266" t="s">
        <v>129</v>
      </c>
    </row>
    <row r="315" spans="1:18" ht="12.75" customHeight="1">
      <c r="A315" s="266">
        <v>39</v>
      </c>
      <c r="B315" s="135" t="s">
        <v>952</v>
      </c>
      <c r="C315" s="15" t="s">
        <v>1091</v>
      </c>
      <c r="D315" s="15" t="s">
        <v>1092</v>
      </c>
      <c r="E315" s="15">
        <v>1</v>
      </c>
      <c r="F315" s="15" t="s">
        <v>1035</v>
      </c>
      <c r="G315" s="15" t="s">
        <v>1036</v>
      </c>
      <c r="H315" s="15" t="s">
        <v>1093</v>
      </c>
      <c r="I315" s="15">
        <v>1250855</v>
      </c>
      <c r="J315" s="15" t="s">
        <v>47</v>
      </c>
      <c r="K315" s="266">
        <v>90</v>
      </c>
      <c r="L315" s="21">
        <v>242043</v>
      </c>
      <c r="M315" s="21">
        <v>0</v>
      </c>
      <c r="N315" s="21">
        <f t="shared" si="44"/>
        <v>242043</v>
      </c>
      <c r="O315" s="21">
        <v>242043</v>
      </c>
      <c r="P315" s="21">
        <v>0</v>
      </c>
      <c r="Q315" s="21">
        <f t="shared" si="45"/>
        <v>242043</v>
      </c>
      <c r="R315" s="266" t="s">
        <v>129</v>
      </c>
    </row>
    <row r="316" spans="1:18" ht="12.75" customHeight="1">
      <c r="A316" s="266">
        <v>40</v>
      </c>
      <c r="B316" s="135" t="s">
        <v>952</v>
      </c>
      <c r="C316" s="15" t="s">
        <v>1091</v>
      </c>
      <c r="D316" s="15" t="s">
        <v>1092</v>
      </c>
      <c r="E316" s="15">
        <v>1</v>
      </c>
      <c r="F316" s="15" t="s">
        <v>1035</v>
      </c>
      <c r="G316" s="15" t="s">
        <v>1036</v>
      </c>
      <c r="H316" s="15" t="s">
        <v>1094</v>
      </c>
      <c r="I316" s="15" t="s">
        <v>1095</v>
      </c>
      <c r="J316" s="15" t="s">
        <v>47</v>
      </c>
      <c r="K316" s="266">
        <v>80</v>
      </c>
      <c r="L316" s="21">
        <v>117008</v>
      </c>
      <c r="M316" s="21">
        <v>0</v>
      </c>
      <c r="N316" s="21">
        <f t="shared" si="44"/>
        <v>117008</v>
      </c>
      <c r="O316" s="21">
        <v>117008</v>
      </c>
      <c r="P316" s="21">
        <v>0</v>
      </c>
      <c r="Q316" s="21">
        <f t="shared" si="45"/>
        <v>117008</v>
      </c>
      <c r="R316" s="266" t="s">
        <v>129</v>
      </c>
    </row>
    <row r="317" spans="1:18" ht="13.5" customHeight="1">
      <c r="A317" s="266">
        <v>41</v>
      </c>
      <c r="B317" s="135" t="s">
        <v>952</v>
      </c>
      <c r="C317" s="15" t="s">
        <v>1096</v>
      </c>
      <c r="D317" s="15" t="s">
        <v>1097</v>
      </c>
      <c r="E317" s="15">
        <v>26</v>
      </c>
      <c r="F317" s="15" t="s">
        <v>1098</v>
      </c>
      <c r="G317" s="15" t="s">
        <v>54</v>
      </c>
      <c r="H317" s="15" t="s">
        <v>1099</v>
      </c>
      <c r="I317" s="15" t="s">
        <v>1100</v>
      </c>
      <c r="J317" s="15" t="s">
        <v>47</v>
      </c>
      <c r="K317" s="266">
        <v>60</v>
      </c>
      <c r="L317" s="21">
        <v>160709</v>
      </c>
      <c r="M317" s="21">
        <v>0</v>
      </c>
      <c r="N317" s="21">
        <f t="shared" si="44"/>
        <v>160709</v>
      </c>
      <c r="O317" s="21">
        <v>160709</v>
      </c>
      <c r="P317" s="21">
        <v>0</v>
      </c>
      <c r="Q317" s="21">
        <f t="shared" si="45"/>
        <v>160709</v>
      </c>
      <c r="R317" s="266" t="s">
        <v>129</v>
      </c>
    </row>
    <row r="318" spans="1:18" ht="12.75" customHeight="1">
      <c r="A318" s="266">
        <v>42</v>
      </c>
      <c r="B318" s="135" t="s">
        <v>952</v>
      </c>
      <c r="C318" s="15" t="s">
        <v>1101</v>
      </c>
      <c r="D318" s="15" t="s">
        <v>1004</v>
      </c>
      <c r="E318" s="15">
        <v>53</v>
      </c>
      <c r="F318" s="15" t="s">
        <v>1005</v>
      </c>
      <c r="G318" s="15" t="s">
        <v>54</v>
      </c>
      <c r="H318" s="15" t="s">
        <v>1102</v>
      </c>
      <c r="I318" s="15">
        <v>1250815</v>
      </c>
      <c r="J318" s="15" t="s">
        <v>47</v>
      </c>
      <c r="K318" s="266">
        <v>124</v>
      </c>
      <c r="L318" s="21">
        <v>275961</v>
      </c>
      <c r="M318" s="21">
        <v>0</v>
      </c>
      <c r="N318" s="21">
        <f t="shared" si="44"/>
        <v>275961</v>
      </c>
      <c r="O318" s="21">
        <v>275961</v>
      </c>
      <c r="P318" s="21">
        <v>0</v>
      </c>
      <c r="Q318" s="21">
        <f t="shared" si="45"/>
        <v>275961</v>
      </c>
      <c r="R318" s="266" t="s">
        <v>129</v>
      </c>
    </row>
    <row r="319" spans="1:18" ht="12.75" customHeight="1">
      <c r="A319" s="266">
        <v>43</v>
      </c>
      <c r="B319" s="135" t="s">
        <v>952</v>
      </c>
      <c r="C319" s="15" t="s">
        <v>1103</v>
      </c>
      <c r="D319" s="15" t="s">
        <v>1004</v>
      </c>
      <c r="E319" s="15">
        <v>53</v>
      </c>
      <c r="F319" s="15" t="s">
        <v>1005</v>
      </c>
      <c r="G319" s="15" t="s">
        <v>54</v>
      </c>
      <c r="H319" s="15" t="s">
        <v>1104</v>
      </c>
      <c r="I319" s="15">
        <v>1250832</v>
      </c>
      <c r="J319" s="15" t="s">
        <v>47</v>
      </c>
      <c r="K319" s="261">
        <v>150</v>
      </c>
      <c r="L319" s="21">
        <v>434521</v>
      </c>
      <c r="M319" s="21">
        <v>0</v>
      </c>
      <c r="N319" s="21">
        <f t="shared" si="44"/>
        <v>434521</v>
      </c>
      <c r="O319" s="21">
        <v>434521</v>
      </c>
      <c r="P319" s="21">
        <v>0</v>
      </c>
      <c r="Q319" s="21">
        <f t="shared" si="45"/>
        <v>434521</v>
      </c>
      <c r="R319" s="266" t="s">
        <v>129</v>
      </c>
    </row>
    <row r="320" spans="1:18" s="158" customFormat="1" ht="12.75" customHeight="1">
      <c r="A320" s="266">
        <v>44</v>
      </c>
      <c r="B320" s="154" t="s">
        <v>952</v>
      </c>
      <c r="C320" s="155" t="s">
        <v>1105</v>
      </c>
      <c r="D320" s="155" t="s">
        <v>1106</v>
      </c>
      <c r="E320" s="155">
        <v>5</v>
      </c>
      <c r="F320" s="155" t="s">
        <v>878</v>
      </c>
      <c r="G320" s="155" t="s">
        <v>879</v>
      </c>
      <c r="H320" s="155" t="s">
        <v>1107</v>
      </c>
      <c r="I320" s="155">
        <v>1250801</v>
      </c>
      <c r="J320" s="155" t="s">
        <v>47</v>
      </c>
      <c r="K320" s="156">
        <v>40</v>
      </c>
      <c r="L320" s="157">
        <v>93480</v>
      </c>
      <c r="M320" s="157">
        <v>0</v>
      </c>
      <c r="N320" s="21">
        <f t="shared" si="44"/>
        <v>93480</v>
      </c>
      <c r="O320" s="157">
        <v>93480</v>
      </c>
      <c r="P320" s="157">
        <v>0</v>
      </c>
      <c r="Q320" s="157">
        <f t="shared" si="45"/>
        <v>93480</v>
      </c>
      <c r="R320" s="156" t="s">
        <v>129</v>
      </c>
    </row>
    <row r="321" spans="1:18" ht="12.75" customHeight="1">
      <c r="A321" s="266">
        <v>45</v>
      </c>
      <c r="B321" s="135" t="s">
        <v>952</v>
      </c>
      <c r="C321" s="15" t="s">
        <v>1108</v>
      </c>
      <c r="D321" s="15" t="s">
        <v>985</v>
      </c>
      <c r="E321" s="15">
        <v>15</v>
      </c>
      <c r="F321" s="15" t="s">
        <v>986</v>
      </c>
      <c r="G321" s="15" t="s">
        <v>54</v>
      </c>
      <c r="H321" s="15" t="s">
        <v>1109</v>
      </c>
      <c r="I321" s="15">
        <v>1250848</v>
      </c>
      <c r="J321" s="15" t="s">
        <v>1110</v>
      </c>
      <c r="K321" s="266">
        <v>82</v>
      </c>
      <c r="L321" s="21">
        <v>84876</v>
      </c>
      <c r="M321" s="21">
        <v>52590</v>
      </c>
      <c r="N321" s="21">
        <f t="shared" si="44"/>
        <v>137466</v>
      </c>
      <c r="O321" s="21">
        <v>84876</v>
      </c>
      <c r="P321" s="21">
        <v>52590</v>
      </c>
      <c r="Q321" s="21">
        <f t="shared" si="45"/>
        <v>137466</v>
      </c>
      <c r="R321" s="266" t="s">
        <v>129</v>
      </c>
    </row>
    <row r="322" spans="1:18" ht="12.75" customHeight="1">
      <c r="A322" s="266">
        <v>46</v>
      </c>
      <c r="B322" s="135" t="s">
        <v>952</v>
      </c>
      <c r="C322" s="15" t="s">
        <v>1111</v>
      </c>
      <c r="D322" s="15"/>
      <c r="E322" s="15"/>
      <c r="F322" s="15" t="s">
        <v>62</v>
      </c>
      <c r="G322" s="15" t="s">
        <v>63</v>
      </c>
      <c r="H322" s="15" t="s">
        <v>1112</v>
      </c>
      <c r="I322" s="15" t="s">
        <v>1113</v>
      </c>
      <c r="J322" s="15" t="s">
        <v>49</v>
      </c>
      <c r="K322" s="266">
        <v>5</v>
      </c>
      <c r="L322" s="21">
        <v>2296</v>
      </c>
      <c r="M322" s="21">
        <v>10715</v>
      </c>
      <c r="N322" s="21">
        <f t="shared" si="44"/>
        <v>13011</v>
      </c>
      <c r="O322" s="21">
        <v>2296</v>
      </c>
      <c r="P322" s="21">
        <v>10715</v>
      </c>
      <c r="Q322" s="21">
        <f t="shared" si="45"/>
        <v>13011</v>
      </c>
      <c r="R322" s="266" t="s">
        <v>129</v>
      </c>
    </row>
    <row r="323" spans="1:18" ht="12.75" customHeight="1">
      <c r="A323" s="266">
        <v>47</v>
      </c>
      <c r="B323" s="135" t="s">
        <v>952</v>
      </c>
      <c r="C323" s="15" t="s">
        <v>1114</v>
      </c>
      <c r="D323" s="15"/>
      <c r="E323" s="15"/>
      <c r="F323" s="15" t="s">
        <v>62</v>
      </c>
      <c r="G323" s="15" t="s">
        <v>63</v>
      </c>
      <c r="H323" s="15" t="s">
        <v>1115</v>
      </c>
      <c r="I323" s="15" t="s">
        <v>1116</v>
      </c>
      <c r="J323" s="15" t="s">
        <v>49</v>
      </c>
      <c r="K323" s="266">
        <v>4</v>
      </c>
      <c r="L323" s="21">
        <v>544</v>
      </c>
      <c r="M323" s="21">
        <v>1322</v>
      </c>
      <c r="N323" s="21">
        <f t="shared" si="44"/>
        <v>1866</v>
      </c>
      <c r="O323" s="21">
        <v>544</v>
      </c>
      <c r="P323" s="21">
        <v>1322</v>
      </c>
      <c r="Q323" s="21">
        <f t="shared" si="45"/>
        <v>1866</v>
      </c>
      <c r="R323" s="266" t="s">
        <v>129</v>
      </c>
    </row>
    <row r="324" spans="1:18" ht="12.75" customHeight="1">
      <c r="A324" s="266">
        <v>48</v>
      </c>
      <c r="B324" s="135" t="s">
        <v>952</v>
      </c>
      <c r="C324" s="15" t="s">
        <v>1117</v>
      </c>
      <c r="D324" s="15" t="s">
        <v>1118</v>
      </c>
      <c r="E324" s="15" t="s">
        <v>1119</v>
      </c>
      <c r="F324" s="15" t="s">
        <v>1120</v>
      </c>
      <c r="G324" s="15" t="s">
        <v>1121</v>
      </c>
      <c r="H324" s="15" t="s">
        <v>1122</v>
      </c>
      <c r="I324" s="15" t="s">
        <v>1123</v>
      </c>
      <c r="J324" s="15" t="s">
        <v>49</v>
      </c>
      <c r="K324" s="261">
        <v>6</v>
      </c>
      <c r="L324" s="21">
        <v>3991</v>
      </c>
      <c r="M324" s="21">
        <v>10911</v>
      </c>
      <c r="N324" s="21">
        <f t="shared" si="44"/>
        <v>14902</v>
      </c>
      <c r="O324" s="21">
        <v>3991</v>
      </c>
      <c r="P324" s="21">
        <v>10911</v>
      </c>
      <c r="Q324" s="21">
        <f t="shared" si="45"/>
        <v>14902</v>
      </c>
      <c r="R324" s="266" t="s">
        <v>129</v>
      </c>
    </row>
    <row r="325" spans="1:18" ht="12.75" customHeight="1">
      <c r="A325" s="266">
        <v>49</v>
      </c>
      <c r="B325" s="135" t="s">
        <v>952</v>
      </c>
      <c r="C325" s="15" t="s">
        <v>1124</v>
      </c>
      <c r="D325" s="15" t="s">
        <v>1125</v>
      </c>
      <c r="E325" s="15"/>
      <c r="F325" s="15" t="s">
        <v>1126</v>
      </c>
      <c r="G325" s="15" t="s">
        <v>1127</v>
      </c>
      <c r="H325" s="15" t="s">
        <v>1128</v>
      </c>
      <c r="I325" s="15" t="s">
        <v>1129</v>
      </c>
      <c r="J325" s="15" t="s">
        <v>49</v>
      </c>
      <c r="K325" s="269">
        <v>4</v>
      </c>
      <c r="L325" s="21">
        <v>7285</v>
      </c>
      <c r="M325" s="21">
        <v>15398</v>
      </c>
      <c r="N325" s="21">
        <f t="shared" si="44"/>
        <v>22683</v>
      </c>
      <c r="O325" s="21">
        <v>7285</v>
      </c>
      <c r="P325" s="21">
        <v>15398</v>
      </c>
      <c r="Q325" s="21">
        <f t="shared" si="45"/>
        <v>22683</v>
      </c>
      <c r="R325" s="266" t="s">
        <v>129</v>
      </c>
    </row>
    <row r="326" spans="1:18" ht="12.75" customHeight="1">
      <c r="A326" s="266">
        <v>50</v>
      </c>
      <c r="B326" s="135" t="s">
        <v>952</v>
      </c>
      <c r="C326" s="15" t="s">
        <v>1130</v>
      </c>
      <c r="D326" s="15"/>
      <c r="E326" s="15"/>
      <c r="F326" s="15" t="s">
        <v>787</v>
      </c>
      <c r="G326" s="15" t="s">
        <v>788</v>
      </c>
      <c r="H326" s="15" t="s">
        <v>1131</v>
      </c>
      <c r="I326" s="15" t="s">
        <v>1132</v>
      </c>
      <c r="J326" s="15" t="s">
        <v>49</v>
      </c>
      <c r="K326" s="266">
        <v>10</v>
      </c>
      <c r="L326" s="21">
        <v>20</v>
      </c>
      <c r="M326" s="21">
        <v>524</v>
      </c>
      <c r="N326" s="21">
        <f t="shared" si="44"/>
        <v>544</v>
      </c>
      <c r="O326" s="21">
        <v>20</v>
      </c>
      <c r="P326" s="21">
        <v>524</v>
      </c>
      <c r="Q326" s="21">
        <f t="shared" si="45"/>
        <v>544</v>
      </c>
      <c r="R326" s="266" t="s">
        <v>129</v>
      </c>
    </row>
    <row r="327" spans="1:18" ht="12.75" customHeight="1">
      <c r="A327" s="266">
        <v>51</v>
      </c>
      <c r="B327" s="135" t="s">
        <v>952</v>
      </c>
      <c r="C327" s="15" t="s">
        <v>1133</v>
      </c>
      <c r="D327" s="15"/>
      <c r="E327" s="15"/>
      <c r="F327" s="15" t="s">
        <v>787</v>
      </c>
      <c r="G327" s="15" t="s">
        <v>788</v>
      </c>
      <c r="H327" s="15" t="s">
        <v>1134</v>
      </c>
      <c r="I327" s="15" t="s">
        <v>1135</v>
      </c>
      <c r="J327" s="15" t="s">
        <v>49</v>
      </c>
      <c r="K327" s="266">
        <v>4</v>
      </c>
      <c r="L327" s="21">
        <v>7</v>
      </c>
      <c r="M327" s="21">
        <v>693</v>
      </c>
      <c r="N327" s="21">
        <f t="shared" si="44"/>
        <v>700</v>
      </c>
      <c r="O327" s="21">
        <v>7</v>
      </c>
      <c r="P327" s="21">
        <v>693</v>
      </c>
      <c r="Q327" s="21">
        <f t="shared" si="45"/>
        <v>700</v>
      </c>
      <c r="R327" s="266" t="s">
        <v>129</v>
      </c>
    </row>
    <row r="328" spans="1:18" ht="12.75" customHeight="1">
      <c r="A328" s="266">
        <v>52</v>
      </c>
      <c r="B328" s="142" t="s">
        <v>952</v>
      </c>
      <c r="C328" s="15" t="s">
        <v>1136</v>
      </c>
      <c r="D328" s="15"/>
      <c r="E328" s="15"/>
      <c r="F328" s="15" t="s">
        <v>1137</v>
      </c>
      <c r="G328" s="15" t="s">
        <v>1138</v>
      </c>
      <c r="H328" s="15" t="s">
        <v>1139</v>
      </c>
      <c r="I328" s="15" t="s">
        <v>1140</v>
      </c>
      <c r="J328" s="15" t="s">
        <v>49</v>
      </c>
      <c r="K328" s="266">
        <v>5</v>
      </c>
      <c r="L328" s="21">
        <v>30</v>
      </c>
      <c r="M328" s="21">
        <v>70</v>
      </c>
      <c r="N328" s="21">
        <f t="shared" si="44"/>
        <v>100</v>
      </c>
      <c r="O328" s="21">
        <v>30</v>
      </c>
      <c r="P328" s="21">
        <v>70</v>
      </c>
      <c r="Q328" s="21">
        <f t="shared" si="45"/>
        <v>100</v>
      </c>
      <c r="R328" s="266" t="s">
        <v>129</v>
      </c>
    </row>
    <row r="329" spans="1:18" ht="12.75" customHeight="1">
      <c r="A329" s="266">
        <v>53</v>
      </c>
      <c r="B329" s="135" t="s">
        <v>952</v>
      </c>
      <c r="C329" s="15" t="s">
        <v>1141</v>
      </c>
      <c r="D329" s="15" t="s">
        <v>1063</v>
      </c>
      <c r="E329" s="15"/>
      <c r="F329" s="15" t="s">
        <v>1142</v>
      </c>
      <c r="G329" s="15" t="s">
        <v>1143</v>
      </c>
      <c r="H329" s="15" t="s">
        <v>1144</v>
      </c>
      <c r="I329" s="15" t="s">
        <v>1145</v>
      </c>
      <c r="J329" s="15" t="s">
        <v>49</v>
      </c>
      <c r="K329" s="266">
        <v>5</v>
      </c>
      <c r="L329" s="21">
        <v>289</v>
      </c>
      <c r="M329" s="21">
        <v>1359</v>
      </c>
      <c r="N329" s="21">
        <f t="shared" si="44"/>
        <v>1648</v>
      </c>
      <c r="O329" s="21">
        <v>289</v>
      </c>
      <c r="P329" s="21">
        <v>1359</v>
      </c>
      <c r="Q329" s="21">
        <f t="shared" si="45"/>
        <v>1648</v>
      </c>
      <c r="R329" s="266" t="s">
        <v>129</v>
      </c>
    </row>
    <row r="330" spans="1:18" ht="12.75" customHeight="1">
      <c r="A330" s="266">
        <v>54</v>
      </c>
      <c r="B330" s="135" t="s">
        <v>952</v>
      </c>
      <c r="C330" s="15" t="s">
        <v>1146</v>
      </c>
      <c r="D330" s="15" t="s">
        <v>1147</v>
      </c>
      <c r="E330" s="15">
        <v>1</v>
      </c>
      <c r="F330" s="15" t="s">
        <v>62</v>
      </c>
      <c r="G330" s="15" t="s">
        <v>63</v>
      </c>
      <c r="H330" s="15" t="s">
        <v>1148</v>
      </c>
      <c r="I330" s="15" t="s">
        <v>1149</v>
      </c>
      <c r="J330" s="15" t="s">
        <v>49</v>
      </c>
      <c r="K330" s="266">
        <v>5</v>
      </c>
      <c r="L330" s="21">
        <v>16</v>
      </c>
      <c r="M330" s="21">
        <v>69</v>
      </c>
      <c r="N330" s="21">
        <f t="shared" si="44"/>
        <v>85</v>
      </c>
      <c r="O330" s="21">
        <v>16</v>
      </c>
      <c r="P330" s="21">
        <v>69</v>
      </c>
      <c r="Q330" s="21">
        <f t="shared" si="45"/>
        <v>85</v>
      </c>
      <c r="R330" s="266" t="s">
        <v>129</v>
      </c>
    </row>
    <row r="331" spans="1:18" ht="12.75" customHeight="1">
      <c r="A331" s="266">
        <v>55</v>
      </c>
      <c r="B331" s="135" t="s">
        <v>952</v>
      </c>
      <c r="C331" s="15" t="s">
        <v>1150</v>
      </c>
      <c r="D331" s="15" t="s">
        <v>1151</v>
      </c>
      <c r="E331" s="15">
        <v>6</v>
      </c>
      <c r="F331" s="15" t="s">
        <v>598</v>
      </c>
      <c r="G331" s="15" t="s">
        <v>599</v>
      </c>
      <c r="H331" s="15" t="s">
        <v>1152</v>
      </c>
      <c r="I331" s="15" t="s">
        <v>1153</v>
      </c>
      <c r="J331" s="15" t="s">
        <v>49</v>
      </c>
      <c r="K331" s="266">
        <v>20</v>
      </c>
      <c r="L331" s="21">
        <v>7812</v>
      </c>
      <c r="M331" s="21">
        <v>22667</v>
      </c>
      <c r="N331" s="21">
        <f t="shared" si="44"/>
        <v>30479</v>
      </c>
      <c r="O331" s="21">
        <v>7812</v>
      </c>
      <c r="P331" s="21">
        <v>22667</v>
      </c>
      <c r="Q331" s="21">
        <f t="shared" si="45"/>
        <v>30479</v>
      </c>
      <c r="R331" s="266" t="s">
        <v>129</v>
      </c>
    </row>
    <row r="332" spans="1:18" ht="12.75" customHeight="1">
      <c r="A332" s="266">
        <v>56</v>
      </c>
      <c r="B332" s="135" t="s">
        <v>952</v>
      </c>
      <c r="C332" s="15" t="s">
        <v>1154</v>
      </c>
      <c r="D332" s="15" t="s">
        <v>1151</v>
      </c>
      <c r="E332" s="15">
        <v>6</v>
      </c>
      <c r="F332" s="15" t="s">
        <v>598</v>
      </c>
      <c r="G332" s="15" t="s">
        <v>599</v>
      </c>
      <c r="H332" s="15" t="s">
        <v>1155</v>
      </c>
      <c r="I332" s="15" t="s">
        <v>1156</v>
      </c>
      <c r="J332" s="15" t="s">
        <v>49</v>
      </c>
      <c r="K332" s="266">
        <v>14</v>
      </c>
      <c r="L332" s="21">
        <v>2253</v>
      </c>
      <c r="M332" s="21">
        <v>7767</v>
      </c>
      <c r="N332" s="21">
        <f t="shared" si="44"/>
        <v>10020</v>
      </c>
      <c r="O332" s="21">
        <v>2253</v>
      </c>
      <c r="P332" s="21">
        <v>7767</v>
      </c>
      <c r="Q332" s="21">
        <f t="shared" si="45"/>
        <v>10020</v>
      </c>
      <c r="R332" s="266" t="s">
        <v>129</v>
      </c>
    </row>
    <row r="333" spans="1:18" ht="12.75" customHeight="1">
      <c r="A333" s="266">
        <v>57</v>
      </c>
      <c r="B333" s="135" t="s">
        <v>952</v>
      </c>
      <c r="C333" s="15" t="s">
        <v>1157</v>
      </c>
      <c r="D333" s="15" t="s">
        <v>1151</v>
      </c>
      <c r="E333" s="15">
        <v>6</v>
      </c>
      <c r="F333" s="15" t="s">
        <v>598</v>
      </c>
      <c r="G333" s="15" t="s">
        <v>599</v>
      </c>
      <c r="H333" s="15" t="s">
        <v>1158</v>
      </c>
      <c r="I333" s="15" t="s">
        <v>1159</v>
      </c>
      <c r="J333" s="15" t="s">
        <v>49</v>
      </c>
      <c r="K333" s="261">
        <v>10</v>
      </c>
      <c r="L333" s="21">
        <v>1786</v>
      </c>
      <c r="M333" s="21">
        <v>6485</v>
      </c>
      <c r="N333" s="21">
        <f t="shared" si="44"/>
        <v>8271</v>
      </c>
      <c r="O333" s="21">
        <v>1786</v>
      </c>
      <c r="P333" s="21">
        <v>6485</v>
      </c>
      <c r="Q333" s="21">
        <f t="shared" si="45"/>
        <v>8271</v>
      </c>
      <c r="R333" s="266" t="s">
        <v>129</v>
      </c>
    </row>
    <row r="334" spans="1:18" ht="12.75" customHeight="1">
      <c r="A334" s="266">
        <v>58</v>
      </c>
      <c r="B334" s="135" t="s">
        <v>952</v>
      </c>
      <c r="C334" s="15" t="s">
        <v>1160</v>
      </c>
      <c r="D334" s="15" t="s">
        <v>1118</v>
      </c>
      <c r="E334" s="15">
        <v>6</v>
      </c>
      <c r="F334" s="15" t="s">
        <v>1161</v>
      </c>
      <c r="G334" s="15" t="s">
        <v>1162</v>
      </c>
      <c r="H334" s="15" t="s">
        <v>1163</v>
      </c>
      <c r="I334" s="15" t="s">
        <v>1164</v>
      </c>
      <c r="J334" s="15" t="s">
        <v>49</v>
      </c>
      <c r="K334" s="269">
        <v>5</v>
      </c>
      <c r="L334" s="21">
        <v>2086</v>
      </c>
      <c r="M334" s="21">
        <v>6275</v>
      </c>
      <c r="N334" s="21">
        <f t="shared" si="44"/>
        <v>8361</v>
      </c>
      <c r="O334" s="21">
        <v>2086</v>
      </c>
      <c r="P334" s="21">
        <v>6275</v>
      </c>
      <c r="Q334" s="21">
        <f t="shared" si="45"/>
        <v>8361</v>
      </c>
      <c r="R334" s="266" t="s">
        <v>129</v>
      </c>
    </row>
    <row r="335" spans="1:18" s="158" customFormat="1" ht="12.75" customHeight="1">
      <c r="A335" s="156">
        <v>59</v>
      </c>
      <c r="B335" s="154" t="s">
        <v>952</v>
      </c>
      <c r="C335" s="155" t="s">
        <v>1165</v>
      </c>
      <c r="D335" s="155" t="s">
        <v>1166</v>
      </c>
      <c r="E335" s="155" t="s">
        <v>1167</v>
      </c>
      <c r="F335" s="155" t="s">
        <v>1168</v>
      </c>
      <c r="G335" s="155" t="s">
        <v>1169</v>
      </c>
      <c r="H335" s="155" t="s">
        <v>4227</v>
      </c>
      <c r="I335" s="155">
        <v>83208131</v>
      </c>
      <c r="J335" s="155" t="s">
        <v>49</v>
      </c>
      <c r="K335" s="156">
        <v>25</v>
      </c>
      <c r="L335" s="157">
        <v>1392</v>
      </c>
      <c r="M335" s="157">
        <v>3408</v>
      </c>
      <c r="N335" s="21">
        <f t="shared" si="44"/>
        <v>4800</v>
      </c>
      <c r="O335" s="157">
        <v>1392</v>
      </c>
      <c r="P335" s="157">
        <v>3408</v>
      </c>
      <c r="Q335" s="157">
        <f t="shared" si="45"/>
        <v>4800</v>
      </c>
      <c r="R335" s="266" t="s">
        <v>52</v>
      </c>
    </row>
    <row r="336" spans="1:18" ht="12.75" customHeight="1">
      <c r="A336" s="266">
        <v>60</v>
      </c>
      <c r="B336" s="135" t="s">
        <v>952</v>
      </c>
      <c r="C336" s="15" t="s">
        <v>1170</v>
      </c>
      <c r="D336" s="15" t="s">
        <v>1004</v>
      </c>
      <c r="E336" s="15">
        <v>53</v>
      </c>
      <c r="F336" s="15" t="s">
        <v>1005</v>
      </c>
      <c r="G336" s="15" t="s">
        <v>54</v>
      </c>
      <c r="H336" s="15" t="s">
        <v>1171</v>
      </c>
      <c r="I336" s="15" t="s">
        <v>1172</v>
      </c>
      <c r="J336" s="15" t="s">
        <v>47</v>
      </c>
      <c r="K336" s="266">
        <v>200</v>
      </c>
      <c r="L336" s="21">
        <v>9140</v>
      </c>
      <c r="M336" s="21">
        <v>0</v>
      </c>
      <c r="N336" s="21">
        <f t="shared" si="44"/>
        <v>9140</v>
      </c>
      <c r="O336" s="21">
        <v>9140</v>
      </c>
      <c r="P336" s="21">
        <v>0</v>
      </c>
      <c r="Q336" s="21">
        <f t="shared" si="45"/>
        <v>9140</v>
      </c>
      <c r="R336" s="266" t="s">
        <v>129</v>
      </c>
    </row>
    <row r="337" spans="1:18" ht="12.75" customHeight="1">
      <c r="A337" s="266">
        <v>61</v>
      </c>
      <c r="B337" s="135" t="s">
        <v>952</v>
      </c>
      <c r="C337" s="15" t="s">
        <v>1173</v>
      </c>
      <c r="D337" s="15" t="s">
        <v>1174</v>
      </c>
      <c r="E337" s="15">
        <v>6</v>
      </c>
      <c r="F337" s="15" t="s">
        <v>1175</v>
      </c>
      <c r="G337" s="15" t="s">
        <v>54</v>
      </c>
      <c r="H337" s="15" t="s">
        <v>1176</v>
      </c>
      <c r="I337" s="15" t="s">
        <v>1177</v>
      </c>
      <c r="J337" s="15" t="s">
        <v>49</v>
      </c>
      <c r="K337" s="266">
        <v>5</v>
      </c>
      <c r="L337" s="21">
        <v>2377</v>
      </c>
      <c r="M337" s="21">
        <v>6806</v>
      </c>
      <c r="N337" s="21">
        <f t="shared" si="44"/>
        <v>9183</v>
      </c>
      <c r="O337" s="21">
        <v>2377</v>
      </c>
      <c r="P337" s="21">
        <v>6806</v>
      </c>
      <c r="Q337" s="21">
        <f t="shared" si="45"/>
        <v>9183</v>
      </c>
      <c r="R337" s="266" t="s">
        <v>129</v>
      </c>
    </row>
    <row r="338" spans="1:18" ht="12.75" customHeight="1">
      <c r="A338" s="282"/>
      <c r="B338" s="283"/>
      <c r="C338" s="283"/>
      <c r="D338" s="283"/>
      <c r="E338" s="283"/>
      <c r="F338" s="283"/>
      <c r="G338" s="283"/>
      <c r="H338" s="283"/>
      <c r="I338" s="283"/>
      <c r="J338" s="283"/>
      <c r="K338" s="284"/>
      <c r="L338" s="24">
        <f t="shared" ref="L338:Q338" si="46">SUM(L277:L337)</f>
        <v>1665032</v>
      </c>
      <c r="M338" s="24">
        <f t="shared" si="46"/>
        <v>443296</v>
      </c>
      <c r="N338" s="24">
        <f t="shared" si="46"/>
        <v>2108328</v>
      </c>
      <c r="O338" s="24">
        <f t="shared" si="46"/>
        <v>1665032</v>
      </c>
      <c r="P338" s="24">
        <f t="shared" si="46"/>
        <v>443296</v>
      </c>
      <c r="Q338" s="24">
        <f t="shared" si="46"/>
        <v>2108328</v>
      </c>
    </row>
    <row r="339" spans="1:18" ht="36" customHeight="1">
      <c r="A339" s="274"/>
      <c r="B339" s="274"/>
      <c r="C339" s="274"/>
      <c r="D339" s="274"/>
      <c r="E339" s="274"/>
      <c r="F339" s="274"/>
      <c r="G339" s="274"/>
      <c r="H339" s="274"/>
      <c r="I339" s="274"/>
      <c r="J339" s="274"/>
      <c r="K339" s="274"/>
      <c r="L339" s="274"/>
      <c r="M339" s="274"/>
      <c r="N339" s="274"/>
      <c r="O339" s="274"/>
      <c r="P339" s="274"/>
      <c r="Q339" s="274"/>
    </row>
    <row r="340" spans="1:18" ht="32.1" customHeight="1">
      <c r="A340" s="78" t="s">
        <v>786</v>
      </c>
      <c r="B340" s="287" t="s">
        <v>2019</v>
      </c>
      <c r="C340" s="288"/>
      <c r="D340" s="288"/>
      <c r="E340" s="288"/>
      <c r="F340" s="288"/>
      <c r="G340" s="288"/>
      <c r="H340" s="288"/>
      <c r="I340" s="288"/>
      <c r="J340" s="288"/>
      <c r="K340" s="289"/>
      <c r="L340" s="281" t="s">
        <v>4198</v>
      </c>
      <c r="M340" s="281"/>
      <c r="N340" s="281"/>
      <c r="O340" s="281" t="s">
        <v>4199</v>
      </c>
      <c r="P340" s="281"/>
      <c r="Q340" s="281"/>
      <c r="R340" s="275" t="s">
        <v>20</v>
      </c>
    </row>
    <row r="341" spans="1:18" ht="42" customHeight="1">
      <c r="A341" s="79" t="s">
        <v>7</v>
      </c>
      <c r="B341" s="80" t="s">
        <v>31</v>
      </c>
      <c r="C341" s="80" t="s">
        <v>4</v>
      </c>
      <c r="D341" s="81" t="s">
        <v>5</v>
      </c>
      <c r="E341" s="81" t="s">
        <v>6</v>
      </c>
      <c r="F341" s="81" t="s">
        <v>8</v>
      </c>
      <c r="G341" s="81" t="s">
        <v>9</v>
      </c>
      <c r="H341" s="81" t="s">
        <v>22</v>
      </c>
      <c r="I341" s="81" t="s">
        <v>10</v>
      </c>
      <c r="J341" s="81" t="s">
        <v>11</v>
      </c>
      <c r="K341" s="79" t="s">
        <v>12</v>
      </c>
      <c r="L341" s="262" t="s">
        <v>13</v>
      </c>
      <c r="M341" s="79" t="s">
        <v>14</v>
      </c>
      <c r="N341" s="79" t="s">
        <v>3</v>
      </c>
      <c r="O341" s="262" t="s">
        <v>13</v>
      </c>
      <c r="P341" s="79" t="s">
        <v>14</v>
      </c>
      <c r="Q341" s="79" t="s">
        <v>3</v>
      </c>
      <c r="R341" s="276"/>
    </row>
    <row r="342" spans="1:18" ht="12.75" customHeight="1">
      <c r="A342" s="266">
        <v>1</v>
      </c>
      <c r="B342" s="28" t="s">
        <v>2019</v>
      </c>
      <c r="C342" s="29" t="s">
        <v>54</v>
      </c>
      <c r="D342" s="29" t="s">
        <v>1946</v>
      </c>
      <c r="E342" s="29" t="s">
        <v>42</v>
      </c>
      <c r="F342" s="29" t="s">
        <v>1947</v>
      </c>
      <c r="G342" s="29" t="s">
        <v>54</v>
      </c>
      <c r="H342" s="29" t="s">
        <v>1948</v>
      </c>
      <c r="I342" s="29">
        <v>1386914</v>
      </c>
      <c r="J342" s="29" t="s">
        <v>47</v>
      </c>
      <c r="K342" s="266">
        <v>120</v>
      </c>
      <c r="L342" s="30">
        <v>127604</v>
      </c>
      <c r="M342" s="30">
        <v>0</v>
      </c>
      <c r="N342" s="21">
        <f>L342+M342</f>
        <v>127604</v>
      </c>
      <c r="O342" s="30">
        <v>127604</v>
      </c>
      <c r="P342" s="30">
        <v>0</v>
      </c>
      <c r="Q342" s="21">
        <v>127604</v>
      </c>
      <c r="R342" s="266" t="s">
        <v>280</v>
      </c>
    </row>
    <row r="343" spans="1:18" ht="12.75" customHeight="1">
      <c r="A343" s="266">
        <v>2</v>
      </c>
      <c r="B343" s="28" t="s">
        <v>2019</v>
      </c>
      <c r="C343" s="15" t="s">
        <v>1334</v>
      </c>
      <c r="D343" s="106" t="s">
        <v>1334</v>
      </c>
      <c r="E343" s="15" t="s">
        <v>1335</v>
      </c>
      <c r="F343" s="15" t="s">
        <v>871</v>
      </c>
      <c r="G343" s="15" t="s">
        <v>1334</v>
      </c>
      <c r="H343" s="15" t="s">
        <v>1336</v>
      </c>
      <c r="I343" s="15">
        <v>56413699</v>
      </c>
      <c r="J343" s="15" t="s">
        <v>48</v>
      </c>
      <c r="K343" s="266">
        <v>8</v>
      </c>
      <c r="L343" s="14">
        <v>3894</v>
      </c>
      <c r="M343" s="14">
        <v>0</v>
      </c>
      <c r="N343" s="14">
        <f>(L343+M343)</f>
        <v>3894</v>
      </c>
      <c r="O343" s="14">
        <v>3894</v>
      </c>
      <c r="P343" s="14">
        <v>0</v>
      </c>
      <c r="Q343" s="14">
        <v>3894</v>
      </c>
      <c r="R343" s="266" t="s">
        <v>66</v>
      </c>
    </row>
    <row r="344" spans="1:18" ht="12.75" customHeight="1">
      <c r="A344" s="266">
        <v>3</v>
      </c>
      <c r="B344" s="28" t="s">
        <v>2019</v>
      </c>
      <c r="C344" s="15" t="s">
        <v>1337</v>
      </c>
      <c r="D344" s="105" t="s">
        <v>1338</v>
      </c>
      <c r="E344" s="15" t="s">
        <v>1339</v>
      </c>
      <c r="F344" s="15" t="s">
        <v>1340</v>
      </c>
      <c r="G344" s="15" t="s">
        <v>1337</v>
      </c>
      <c r="H344" s="15" t="s">
        <v>1341</v>
      </c>
      <c r="I344" s="15">
        <v>30428438</v>
      </c>
      <c r="J344" s="15" t="s">
        <v>48</v>
      </c>
      <c r="K344" s="266">
        <v>8</v>
      </c>
      <c r="L344" s="14">
        <v>4092</v>
      </c>
      <c r="M344" s="14">
        <v>0</v>
      </c>
      <c r="N344" s="14">
        <f t="shared" ref="N344:N446" si="47">(L344+M344)</f>
        <v>4092</v>
      </c>
      <c r="O344" s="14">
        <v>4092</v>
      </c>
      <c r="P344" s="14">
        <v>0</v>
      </c>
      <c r="Q344" s="14">
        <v>4092</v>
      </c>
      <c r="R344" s="266" t="s">
        <v>66</v>
      </c>
    </row>
    <row r="345" spans="1:18" ht="12.75" customHeight="1">
      <c r="A345" s="266">
        <v>4</v>
      </c>
      <c r="B345" s="28" t="s">
        <v>2019</v>
      </c>
      <c r="C345" s="15" t="s">
        <v>1345</v>
      </c>
      <c r="D345" s="106" t="s">
        <v>1345</v>
      </c>
      <c r="E345" s="15" t="s">
        <v>1346</v>
      </c>
      <c r="F345" s="15" t="s">
        <v>1347</v>
      </c>
      <c r="G345" s="15" t="s">
        <v>1345</v>
      </c>
      <c r="H345" s="15" t="s">
        <v>1348</v>
      </c>
      <c r="I345" s="15">
        <v>91023055</v>
      </c>
      <c r="J345" s="15" t="s">
        <v>48</v>
      </c>
      <c r="K345" s="266">
        <v>8</v>
      </c>
      <c r="L345" s="14">
        <v>7471</v>
      </c>
      <c r="M345" s="14">
        <v>0</v>
      </c>
      <c r="N345" s="14">
        <f t="shared" si="47"/>
        <v>7471</v>
      </c>
      <c r="O345" s="14">
        <v>7471</v>
      </c>
      <c r="P345" s="14">
        <v>0</v>
      </c>
      <c r="Q345" s="14">
        <v>7471</v>
      </c>
      <c r="R345" s="266" t="s">
        <v>66</v>
      </c>
    </row>
    <row r="346" spans="1:18" ht="12.75" customHeight="1">
      <c r="A346" s="266">
        <v>5</v>
      </c>
      <c r="B346" s="28" t="s">
        <v>2019</v>
      </c>
      <c r="C346" s="15" t="s">
        <v>1355</v>
      </c>
      <c r="D346" s="105" t="s">
        <v>1355</v>
      </c>
      <c r="E346" s="15" t="s">
        <v>1356</v>
      </c>
      <c r="F346" s="15" t="s">
        <v>1357</v>
      </c>
      <c r="G346" s="15" t="s">
        <v>1355</v>
      </c>
      <c r="H346" s="15" t="s">
        <v>1358</v>
      </c>
      <c r="I346" s="15">
        <v>11671671</v>
      </c>
      <c r="J346" s="15" t="s">
        <v>48</v>
      </c>
      <c r="K346" s="266">
        <v>8</v>
      </c>
      <c r="L346" s="14">
        <v>4039</v>
      </c>
      <c r="M346" s="14">
        <v>0</v>
      </c>
      <c r="N346" s="14">
        <f t="shared" si="47"/>
        <v>4039</v>
      </c>
      <c r="O346" s="14">
        <v>4039</v>
      </c>
      <c r="P346" s="14">
        <v>0</v>
      </c>
      <c r="Q346" s="14">
        <v>4039</v>
      </c>
      <c r="R346" s="266" t="s">
        <v>66</v>
      </c>
    </row>
    <row r="347" spans="1:18" ht="12.75" customHeight="1">
      <c r="A347" s="266">
        <v>6</v>
      </c>
      <c r="B347" s="28" t="s">
        <v>2019</v>
      </c>
      <c r="C347" s="15" t="s">
        <v>1364</v>
      </c>
      <c r="D347" s="105" t="s">
        <v>1364</v>
      </c>
      <c r="E347" s="15" t="s">
        <v>1365</v>
      </c>
      <c r="F347" s="15" t="s">
        <v>1366</v>
      </c>
      <c r="G347" s="15" t="s">
        <v>1364</v>
      </c>
      <c r="H347" s="15" t="s">
        <v>1367</v>
      </c>
      <c r="I347" s="15">
        <v>30072985</v>
      </c>
      <c r="J347" s="15" t="s">
        <v>48</v>
      </c>
      <c r="K347" s="266">
        <v>22</v>
      </c>
      <c r="L347" s="14">
        <v>26374</v>
      </c>
      <c r="M347" s="14">
        <v>0</v>
      </c>
      <c r="N347" s="14">
        <f t="shared" si="47"/>
        <v>26374</v>
      </c>
      <c r="O347" s="14">
        <v>26374</v>
      </c>
      <c r="P347" s="14">
        <v>0</v>
      </c>
      <c r="Q347" s="14">
        <v>26374</v>
      </c>
      <c r="R347" s="266" t="s">
        <v>66</v>
      </c>
    </row>
    <row r="348" spans="1:18" ht="12.75" customHeight="1">
      <c r="A348" s="266">
        <v>7</v>
      </c>
      <c r="B348" s="28" t="s">
        <v>2019</v>
      </c>
      <c r="C348" s="15" t="s">
        <v>1414</v>
      </c>
      <c r="D348" s="106" t="s">
        <v>1415</v>
      </c>
      <c r="E348" s="15" t="s">
        <v>1416</v>
      </c>
      <c r="F348" s="15" t="s">
        <v>1417</v>
      </c>
      <c r="G348" s="15" t="s">
        <v>1414</v>
      </c>
      <c r="H348" s="15" t="s">
        <v>1418</v>
      </c>
      <c r="I348" s="15">
        <v>11580787</v>
      </c>
      <c r="J348" s="15" t="s">
        <v>48</v>
      </c>
      <c r="K348" s="266">
        <v>8</v>
      </c>
      <c r="L348" s="14">
        <v>3023</v>
      </c>
      <c r="M348" s="14">
        <v>0</v>
      </c>
      <c r="N348" s="14">
        <f t="shared" si="47"/>
        <v>3023</v>
      </c>
      <c r="O348" s="14">
        <v>3023</v>
      </c>
      <c r="P348" s="14">
        <v>0</v>
      </c>
      <c r="Q348" s="14">
        <v>3023</v>
      </c>
      <c r="R348" s="266" t="s">
        <v>66</v>
      </c>
    </row>
    <row r="349" spans="1:18" ht="12.75" customHeight="1">
      <c r="A349" s="266">
        <v>8</v>
      </c>
      <c r="B349" s="28" t="s">
        <v>2019</v>
      </c>
      <c r="C349" s="15" t="s">
        <v>1432</v>
      </c>
      <c r="D349" s="106" t="s">
        <v>1432</v>
      </c>
      <c r="E349" s="15" t="s">
        <v>1433</v>
      </c>
      <c r="F349" s="15" t="s">
        <v>1434</v>
      </c>
      <c r="G349" s="15" t="s">
        <v>1432</v>
      </c>
      <c r="H349" s="15" t="s">
        <v>1435</v>
      </c>
      <c r="I349" s="15">
        <v>30429113</v>
      </c>
      <c r="J349" s="15" t="s">
        <v>48</v>
      </c>
      <c r="K349" s="266">
        <v>8</v>
      </c>
      <c r="L349" s="14">
        <v>3920</v>
      </c>
      <c r="M349" s="14">
        <v>0</v>
      </c>
      <c r="N349" s="14">
        <f t="shared" si="47"/>
        <v>3920</v>
      </c>
      <c r="O349" s="14">
        <v>3920</v>
      </c>
      <c r="P349" s="14">
        <v>0</v>
      </c>
      <c r="Q349" s="14">
        <v>3920</v>
      </c>
      <c r="R349" s="266" t="s">
        <v>66</v>
      </c>
    </row>
    <row r="350" spans="1:18" ht="12.75" customHeight="1">
      <c r="A350" s="266">
        <v>9</v>
      </c>
      <c r="B350" s="28" t="s">
        <v>2019</v>
      </c>
      <c r="C350" s="15" t="s">
        <v>1446</v>
      </c>
      <c r="D350" s="105"/>
      <c r="E350" s="15" t="s">
        <v>1447</v>
      </c>
      <c r="F350" s="15" t="s">
        <v>1448</v>
      </c>
      <c r="G350" s="15" t="s">
        <v>1446</v>
      </c>
      <c r="H350" s="15" t="s">
        <v>1449</v>
      </c>
      <c r="I350" s="15">
        <v>56421014</v>
      </c>
      <c r="J350" s="15" t="s">
        <v>48</v>
      </c>
      <c r="K350" s="266">
        <v>8</v>
      </c>
      <c r="L350" s="14">
        <v>3379</v>
      </c>
      <c r="M350" s="14">
        <v>0</v>
      </c>
      <c r="N350" s="14">
        <f t="shared" si="47"/>
        <v>3379</v>
      </c>
      <c r="O350" s="14">
        <v>3379</v>
      </c>
      <c r="P350" s="14">
        <v>0</v>
      </c>
      <c r="Q350" s="14">
        <v>3379</v>
      </c>
      <c r="R350" s="266" t="s">
        <v>66</v>
      </c>
    </row>
    <row r="351" spans="1:18" ht="12.75" customHeight="1">
      <c r="A351" s="266">
        <v>10</v>
      </c>
      <c r="B351" s="28" t="s">
        <v>2019</v>
      </c>
      <c r="C351" s="15" t="s">
        <v>1455</v>
      </c>
      <c r="D351" s="105" t="s">
        <v>1455</v>
      </c>
      <c r="E351" s="15" t="s">
        <v>1456</v>
      </c>
      <c r="F351" s="15" t="s">
        <v>781</v>
      </c>
      <c r="G351" s="15" t="s">
        <v>1455</v>
      </c>
      <c r="H351" s="15" t="s">
        <v>2020</v>
      </c>
      <c r="I351" s="15" t="s">
        <v>1457</v>
      </c>
      <c r="J351" s="15" t="s">
        <v>48</v>
      </c>
      <c r="K351" s="266">
        <v>8</v>
      </c>
      <c r="L351" s="14">
        <v>14203</v>
      </c>
      <c r="M351" s="14">
        <v>0</v>
      </c>
      <c r="N351" s="14">
        <f t="shared" si="47"/>
        <v>14203</v>
      </c>
      <c r="O351" s="14">
        <v>14203</v>
      </c>
      <c r="P351" s="14">
        <v>0</v>
      </c>
      <c r="Q351" s="14">
        <v>14203</v>
      </c>
      <c r="R351" s="266" t="s">
        <v>66</v>
      </c>
    </row>
    <row r="352" spans="1:18" ht="12.75" customHeight="1">
      <c r="A352" s="266">
        <v>11</v>
      </c>
      <c r="B352" s="28" t="s">
        <v>2019</v>
      </c>
      <c r="C352" s="15" t="s">
        <v>867</v>
      </c>
      <c r="D352" s="105" t="s">
        <v>867</v>
      </c>
      <c r="E352" s="15" t="s">
        <v>1463</v>
      </c>
      <c r="F352" s="15" t="s">
        <v>866</v>
      </c>
      <c r="G352" s="15" t="s">
        <v>867</v>
      </c>
      <c r="H352" s="15" t="s">
        <v>1464</v>
      </c>
      <c r="I352" s="15">
        <v>11112264</v>
      </c>
      <c r="J352" s="15" t="s">
        <v>48</v>
      </c>
      <c r="K352" s="266">
        <v>22</v>
      </c>
      <c r="L352" s="14">
        <v>22559</v>
      </c>
      <c r="M352" s="14">
        <v>0</v>
      </c>
      <c r="N352" s="14">
        <f t="shared" si="47"/>
        <v>22559</v>
      </c>
      <c r="O352" s="14">
        <v>22559</v>
      </c>
      <c r="P352" s="14">
        <v>0</v>
      </c>
      <c r="Q352" s="14">
        <v>22559</v>
      </c>
      <c r="R352" s="266" t="s">
        <v>66</v>
      </c>
    </row>
    <row r="353" spans="1:18" ht="12.75" customHeight="1">
      <c r="A353" s="266">
        <v>12</v>
      </c>
      <c r="B353" s="28" t="s">
        <v>2019</v>
      </c>
      <c r="C353" s="15" t="s">
        <v>1465</v>
      </c>
      <c r="D353" s="105"/>
      <c r="E353" s="15" t="s">
        <v>1466</v>
      </c>
      <c r="F353" s="15" t="s">
        <v>1467</v>
      </c>
      <c r="G353" s="15" t="s">
        <v>1465</v>
      </c>
      <c r="H353" s="15" t="s">
        <v>1468</v>
      </c>
      <c r="I353" s="15">
        <v>30039110</v>
      </c>
      <c r="J353" s="15" t="s">
        <v>48</v>
      </c>
      <c r="K353" s="266">
        <v>22</v>
      </c>
      <c r="L353" s="14">
        <v>21331</v>
      </c>
      <c r="M353" s="14">
        <v>0</v>
      </c>
      <c r="N353" s="14">
        <f t="shared" si="47"/>
        <v>21331</v>
      </c>
      <c r="O353" s="14">
        <v>21331</v>
      </c>
      <c r="P353" s="14">
        <v>0</v>
      </c>
      <c r="Q353" s="14">
        <v>21331</v>
      </c>
      <c r="R353" s="266" t="s">
        <v>66</v>
      </c>
    </row>
    <row r="354" spans="1:18" ht="12.75" customHeight="1">
      <c r="A354" s="266">
        <v>13</v>
      </c>
      <c r="B354" s="28" t="s">
        <v>2019</v>
      </c>
      <c r="C354" s="15" t="s">
        <v>1509</v>
      </c>
      <c r="D354" s="105" t="s">
        <v>1509</v>
      </c>
      <c r="E354" s="15" t="s">
        <v>1388</v>
      </c>
      <c r="F354" s="15" t="s">
        <v>1510</v>
      </c>
      <c r="G354" s="15" t="s">
        <v>1509</v>
      </c>
      <c r="H354" s="15" t="s">
        <v>1511</v>
      </c>
      <c r="I354" s="15">
        <v>30475883</v>
      </c>
      <c r="J354" s="15" t="s">
        <v>48</v>
      </c>
      <c r="K354" s="266">
        <v>8</v>
      </c>
      <c r="L354" s="14">
        <v>5452</v>
      </c>
      <c r="M354" s="14">
        <v>0</v>
      </c>
      <c r="N354" s="14">
        <f t="shared" si="47"/>
        <v>5452</v>
      </c>
      <c r="O354" s="14">
        <v>5452</v>
      </c>
      <c r="P354" s="14">
        <v>0</v>
      </c>
      <c r="Q354" s="14">
        <v>5452</v>
      </c>
      <c r="R354" s="266" t="s">
        <v>66</v>
      </c>
    </row>
    <row r="355" spans="1:18" ht="12.75" customHeight="1">
      <c r="A355" s="266">
        <v>14</v>
      </c>
      <c r="B355" s="28" t="s">
        <v>2019</v>
      </c>
      <c r="C355" s="15" t="s">
        <v>1547</v>
      </c>
      <c r="D355" s="105" t="s">
        <v>1547</v>
      </c>
      <c r="E355" s="15" t="s">
        <v>1548</v>
      </c>
      <c r="F355" s="15" t="s">
        <v>1549</v>
      </c>
      <c r="G355" s="15" t="s">
        <v>1547</v>
      </c>
      <c r="H355" s="15" t="s">
        <v>1550</v>
      </c>
      <c r="I355" s="15">
        <v>70854066</v>
      </c>
      <c r="J355" s="15" t="s">
        <v>48</v>
      </c>
      <c r="K355" s="266">
        <v>8</v>
      </c>
      <c r="L355" s="14">
        <v>2904</v>
      </c>
      <c r="M355" s="14">
        <v>0</v>
      </c>
      <c r="N355" s="14">
        <f t="shared" si="47"/>
        <v>2904</v>
      </c>
      <c r="O355" s="14">
        <v>2904</v>
      </c>
      <c r="P355" s="14">
        <v>0</v>
      </c>
      <c r="Q355" s="14">
        <v>2904</v>
      </c>
      <c r="R355" s="266" t="s">
        <v>66</v>
      </c>
    </row>
    <row r="356" spans="1:18" ht="12.75" customHeight="1">
      <c r="A356" s="266">
        <v>15</v>
      </c>
      <c r="B356" s="28" t="s">
        <v>2019</v>
      </c>
      <c r="C356" s="15" t="s">
        <v>1564</v>
      </c>
      <c r="D356" s="105" t="s">
        <v>1564</v>
      </c>
      <c r="E356" s="15" t="s">
        <v>1565</v>
      </c>
      <c r="F356" s="15" t="s">
        <v>1566</v>
      </c>
      <c r="G356" s="15" t="s">
        <v>1567</v>
      </c>
      <c r="H356" s="15" t="s">
        <v>1568</v>
      </c>
      <c r="I356" s="15">
        <v>96637305</v>
      </c>
      <c r="J356" s="15" t="s">
        <v>47</v>
      </c>
      <c r="K356" s="266" t="s">
        <v>409</v>
      </c>
      <c r="L356" s="14">
        <v>112807</v>
      </c>
      <c r="M356" s="14">
        <v>0</v>
      </c>
      <c r="N356" s="14">
        <f t="shared" si="47"/>
        <v>112807</v>
      </c>
      <c r="O356" s="14">
        <v>112807</v>
      </c>
      <c r="P356" s="14">
        <v>0</v>
      </c>
      <c r="Q356" s="14">
        <v>112807</v>
      </c>
      <c r="R356" s="266" t="s">
        <v>66</v>
      </c>
    </row>
    <row r="357" spans="1:18" ht="12.75" customHeight="1">
      <c r="A357" s="266">
        <v>16</v>
      </c>
      <c r="B357" s="28" t="s">
        <v>2019</v>
      </c>
      <c r="C357" s="15" t="s">
        <v>1601</v>
      </c>
      <c r="D357" s="105" t="s">
        <v>1601</v>
      </c>
      <c r="E357" s="15" t="s">
        <v>1602</v>
      </c>
      <c r="F357" s="15" t="s">
        <v>1603</v>
      </c>
      <c r="G357" s="15" t="s">
        <v>1601</v>
      </c>
      <c r="H357" s="15" t="s">
        <v>1604</v>
      </c>
      <c r="I357" s="15">
        <v>56387004</v>
      </c>
      <c r="J357" s="15" t="s">
        <v>48</v>
      </c>
      <c r="K357" s="266">
        <v>8</v>
      </c>
      <c r="L357" s="14">
        <v>11563</v>
      </c>
      <c r="M357" s="14">
        <v>0</v>
      </c>
      <c r="N357" s="14">
        <f t="shared" si="47"/>
        <v>11563</v>
      </c>
      <c r="O357" s="14">
        <v>11563</v>
      </c>
      <c r="P357" s="14">
        <v>0</v>
      </c>
      <c r="Q357" s="14">
        <v>11563</v>
      </c>
      <c r="R357" s="266" t="s">
        <v>66</v>
      </c>
    </row>
    <row r="358" spans="1:18" ht="12.75" customHeight="1">
      <c r="A358" s="266">
        <v>17</v>
      </c>
      <c r="B358" s="28" t="s">
        <v>2019</v>
      </c>
      <c r="C358" s="15" t="s">
        <v>1621</v>
      </c>
      <c r="D358" s="105" t="s">
        <v>1621</v>
      </c>
      <c r="E358" s="15" t="s">
        <v>1622</v>
      </c>
      <c r="F358" s="15" t="s">
        <v>1623</v>
      </c>
      <c r="G358" s="15" t="s">
        <v>1621</v>
      </c>
      <c r="H358" s="15" t="s">
        <v>1624</v>
      </c>
      <c r="I358" s="15">
        <v>11558809</v>
      </c>
      <c r="J358" s="15" t="s">
        <v>48</v>
      </c>
      <c r="K358" s="266">
        <v>8</v>
      </c>
      <c r="L358" s="14">
        <v>2673</v>
      </c>
      <c r="M358" s="14">
        <v>0</v>
      </c>
      <c r="N358" s="14">
        <f t="shared" si="47"/>
        <v>2673</v>
      </c>
      <c r="O358" s="14">
        <v>2673</v>
      </c>
      <c r="P358" s="14">
        <v>0</v>
      </c>
      <c r="Q358" s="14">
        <v>2673</v>
      </c>
      <c r="R358" s="266" t="s">
        <v>66</v>
      </c>
    </row>
    <row r="359" spans="1:18" ht="12.75" customHeight="1">
      <c r="A359" s="266">
        <v>18</v>
      </c>
      <c r="B359" s="28" t="s">
        <v>2019</v>
      </c>
      <c r="C359" s="15" t="s">
        <v>1643</v>
      </c>
      <c r="D359" s="105" t="s">
        <v>1638</v>
      </c>
      <c r="E359" s="15" t="s">
        <v>1644</v>
      </c>
      <c r="F359" s="15" t="s">
        <v>1645</v>
      </c>
      <c r="G359" s="15" t="s">
        <v>1638</v>
      </c>
      <c r="H359" s="15" t="s">
        <v>1646</v>
      </c>
      <c r="I359" s="15">
        <v>56390387</v>
      </c>
      <c r="J359" s="15" t="s">
        <v>48</v>
      </c>
      <c r="K359" s="266">
        <v>8</v>
      </c>
      <c r="L359" s="14">
        <v>11101</v>
      </c>
      <c r="M359" s="14">
        <v>0</v>
      </c>
      <c r="N359" s="14">
        <f t="shared" si="47"/>
        <v>11101</v>
      </c>
      <c r="O359" s="14">
        <v>11101</v>
      </c>
      <c r="P359" s="14">
        <v>0</v>
      </c>
      <c r="Q359" s="14">
        <v>11101</v>
      </c>
      <c r="R359" s="266" t="s">
        <v>66</v>
      </c>
    </row>
    <row r="360" spans="1:18" ht="12.75" customHeight="1">
      <c r="A360" s="266">
        <v>19</v>
      </c>
      <c r="B360" s="28" t="s">
        <v>2019</v>
      </c>
      <c r="C360" s="15" t="s">
        <v>1661</v>
      </c>
      <c r="D360" s="105"/>
      <c r="E360" s="15" t="s">
        <v>1662</v>
      </c>
      <c r="F360" s="15" t="s">
        <v>614</v>
      </c>
      <c r="G360" s="15" t="s">
        <v>1661</v>
      </c>
      <c r="H360" s="15" t="s">
        <v>1663</v>
      </c>
      <c r="I360" s="15">
        <v>56421126</v>
      </c>
      <c r="J360" s="15" t="s">
        <v>48</v>
      </c>
      <c r="K360" s="266">
        <v>8</v>
      </c>
      <c r="L360" s="14">
        <v>2732</v>
      </c>
      <c r="M360" s="14">
        <v>0</v>
      </c>
      <c r="N360" s="14">
        <f t="shared" si="47"/>
        <v>2732</v>
      </c>
      <c r="O360" s="14">
        <v>2732</v>
      </c>
      <c r="P360" s="14">
        <v>0</v>
      </c>
      <c r="Q360" s="14">
        <v>2732</v>
      </c>
      <c r="R360" s="266" t="s">
        <v>66</v>
      </c>
    </row>
    <row r="361" spans="1:18" ht="12.75" customHeight="1">
      <c r="A361" s="266">
        <v>20</v>
      </c>
      <c r="B361" s="28" t="s">
        <v>2019</v>
      </c>
      <c r="C361" s="15" t="s">
        <v>1675</v>
      </c>
      <c r="D361" s="105" t="s">
        <v>1675</v>
      </c>
      <c r="E361" s="15" t="s">
        <v>1676</v>
      </c>
      <c r="F361" s="15" t="s">
        <v>1677</v>
      </c>
      <c r="G361" s="15" t="s">
        <v>1675</v>
      </c>
      <c r="H361" s="15" t="s">
        <v>1678</v>
      </c>
      <c r="I361" s="15">
        <v>30428653</v>
      </c>
      <c r="J361" s="15" t="s">
        <v>48</v>
      </c>
      <c r="K361" s="266">
        <v>8</v>
      </c>
      <c r="L361" s="14">
        <v>21714</v>
      </c>
      <c r="M361" s="14">
        <v>0</v>
      </c>
      <c r="N361" s="14">
        <f t="shared" si="47"/>
        <v>21714</v>
      </c>
      <c r="O361" s="14">
        <v>21714</v>
      </c>
      <c r="P361" s="14">
        <v>0</v>
      </c>
      <c r="Q361" s="14">
        <v>21714</v>
      </c>
      <c r="R361" s="266" t="s">
        <v>66</v>
      </c>
    </row>
    <row r="362" spans="1:18" ht="12.75" customHeight="1">
      <c r="A362" s="266">
        <v>21</v>
      </c>
      <c r="B362" s="28" t="s">
        <v>2019</v>
      </c>
      <c r="C362" s="15" t="s">
        <v>1702</v>
      </c>
      <c r="D362" s="105" t="s">
        <v>1702</v>
      </c>
      <c r="E362" s="15" t="s">
        <v>1703</v>
      </c>
      <c r="F362" s="15" t="s">
        <v>1019</v>
      </c>
      <c r="G362" s="15" t="s">
        <v>1702</v>
      </c>
      <c r="H362" s="15" t="s">
        <v>1704</v>
      </c>
      <c r="I362" s="15">
        <v>30476181</v>
      </c>
      <c r="J362" s="15" t="s">
        <v>48</v>
      </c>
      <c r="K362" s="266">
        <v>8</v>
      </c>
      <c r="L362" s="14">
        <v>4132</v>
      </c>
      <c r="M362" s="14">
        <v>0</v>
      </c>
      <c r="N362" s="14">
        <f t="shared" si="47"/>
        <v>4132</v>
      </c>
      <c r="O362" s="14">
        <v>4132</v>
      </c>
      <c r="P362" s="14">
        <v>0</v>
      </c>
      <c r="Q362" s="14">
        <v>4132</v>
      </c>
      <c r="R362" s="266" t="s">
        <v>66</v>
      </c>
    </row>
    <row r="363" spans="1:18" ht="12.75" customHeight="1">
      <c r="A363" s="266">
        <v>22</v>
      </c>
      <c r="B363" s="28" t="s">
        <v>2019</v>
      </c>
      <c r="C363" s="15" t="s">
        <v>1705</v>
      </c>
      <c r="D363" s="105" t="s">
        <v>1705</v>
      </c>
      <c r="E363" s="15" t="s">
        <v>1706</v>
      </c>
      <c r="F363" s="15" t="s">
        <v>898</v>
      </c>
      <c r="G363" s="15" t="s">
        <v>1705</v>
      </c>
      <c r="H363" s="15" t="s">
        <v>1707</v>
      </c>
      <c r="I363" s="15">
        <v>30097687</v>
      </c>
      <c r="J363" s="15" t="s">
        <v>48</v>
      </c>
      <c r="K363" s="266">
        <v>33</v>
      </c>
      <c r="L363" s="14">
        <v>45118</v>
      </c>
      <c r="M363" s="14">
        <v>0</v>
      </c>
      <c r="N363" s="14">
        <f t="shared" si="47"/>
        <v>45118</v>
      </c>
      <c r="O363" s="14">
        <v>45118</v>
      </c>
      <c r="P363" s="14">
        <v>0</v>
      </c>
      <c r="Q363" s="14">
        <v>45118</v>
      </c>
      <c r="R363" s="266" t="s">
        <v>66</v>
      </c>
    </row>
    <row r="364" spans="1:18" ht="12.75" customHeight="1">
      <c r="A364" s="266">
        <v>23</v>
      </c>
      <c r="B364" s="28" t="s">
        <v>2019</v>
      </c>
      <c r="C364" s="15" t="s">
        <v>1718</v>
      </c>
      <c r="D364" s="105" t="s">
        <v>1718</v>
      </c>
      <c r="E364" s="15" t="s">
        <v>1719</v>
      </c>
      <c r="F364" s="15" t="s">
        <v>1566</v>
      </c>
      <c r="G364" s="15" t="s">
        <v>1718</v>
      </c>
      <c r="H364" s="15" t="s">
        <v>1720</v>
      </c>
      <c r="I364" s="15">
        <v>56421308</v>
      </c>
      <c r="J364" s="15" t="s">
        <v>48</v>
      </c>
      <c r="K364" s="266">
        <v>8</v>
      </c>
      <c r="L364" s="14">
        <v>4435</v>
      </c>
      <c r="M364" s="14">
        <v>0</v>
      </c>
      <c r="N364" s="14">
        <f t="shared" si="47"/>
        <v>4435</v>
      </c>
      <c r="O364" s="14">
        <v>4435</v>
      </c>
      <c r="P364" s="14">
        <v>0</v>
      </c>
      <c r="Q364" s="14">
        <v>4435</v>
      </c>
      <c r="R364" s="266" t="s">
        <v>66</v>
      </c>
    </row>
    <row r="365" spans="1:18" ht="12.75" customHeight="1">
      <c r="A365" s="266">
        <v>24</v>
      </c>
      <c r="B365" s="28" t="s">
        <v>2019</v>
      </c>
      <c r="C365" s="15" t="s">
        <v>1020</v>
      </c>
      <c r="D365" s="105" t="s">
        <v>1721</v>
      </c>
      <c r="E365" s="15" t="s">
        <v>1722</v>
      </c>
      <c r="F365" s="15" t="s">
        <v>1723</v>
      </c>
      <c r="G365" s="15" t="s">
        <v>1020</v>
      </c>
      <c r="H365" s="15" t="s">
        <v>1724</v>
      </c>
      <c r="I365" s="15">
        <v>30476039</v>
      </c>
      <c r="J365" s="15" t="s">
        <v>48</v>
      </c>
      <c r="K365" s="266">
        <v>8</v>
      </c>
      <c r="L365" s="14">
        <v>3049</v>
      </c>
      <c r="M365" s="14">
        <v>0</v>
      </c>
      <c r="N365" s="14">
        <f t="shared" si="47"/>
        <v>3049</v>
      </c>
      <c r="O365" s="14">
        <v>3049</v>
      </c>
      <c r="P365" s="14">
        <v>0</v>
      </c>
      <c r="Q365" s="14">
        <v>3049</v>
      </c>
      <c r="R365" s="266" t="s">
        <v>66</v>
      </c>
    </row>
    <row r="366" spans="1:18" ht="12.75" customHeight="1">
      <c r="A366" s="266">
        <v>25</v>
      </c>
      <c r="B366" s="28" t="s">
        <v>2019</v>
      </c>
      <c r="C366" s="15" t="s">
        <v>1725</v>
      </c>
      <c r="D366" s="105" t="s">
        <v>1725</v>
      </c>
      <c r="E366" s="15" t="s">
        <v>1548</v>
      </c>
      <c r="F366" s="15" t="s">
        <v>1726</v>
      </c>
      <c r="G366" s="15" t="s">
        <v>1725</v>
      </c>
      <c r="H366" s="15" t="s">
        <v>1727</v>
      </c>
      <c r="I366" s="15">
        <v>11670819</v>
      </c>
      <c r="J366" s="15" t="s">
        <v>48</v>
      </c>
      <c r="K366" s="266">
        <v>8</v>
      </c>
      <c r="L366" s="14">
        <v>4897</v>
      </c>
      <c r="M366" s="14">
        <v>0</v>
      </c>
      <c r="N366" s="14">
        <f t="shared" si="47"/>
        <v>4897</v>
      </c>
      <c r="O366" s="14">
        <v>4897</v>
      </c>
      <c r="P366" s="14">
        <v>0</v>
      </c>
      <c r="Q366" s="14">
        <v>4897</v>
      </c>
      <c r="R366" s="266" t="s">
        <v>66</v>
      </c>
    </row>
    <row r="367" spans="1:18" ht="12.75" customHeight="1">
      <c r="A367" s="266">
        <v>26</v>
      </c>
      <c r="B367" s="28" t="s">
        <v>2019</v>
      </c>
      <c r="C367" s="15" t="s">
        <v>1732</v>
      </c>
      <c r="D367" s="105" t="s">
        <v>1732</v>
      </c>
      <c r="E367" s="15" t="s">
        <v>1733</v>
      </c>
      <c r="F367" s="15" t="s">
        <v>1734</v>
      </c>
      <c r="G367" s="15" t="s">
        <v>1732</v>
      </c>
      <c r="H367" s="15" t="s">
        <v>1735</v>
      </c>
      <c r="I367" s="15">
        <v>11580547</v>
      </c>
      <c r="J367" s="15" t="s">
        <v>48</v>
      </c>
      <c r="K367" s="266">
        <v>8</v>
      </c>
      <c r="L367" s="14">
        <v>4620</v>
      </c>
      <c r="M367" s="14">
        <v>0</v>
      </c>
      <c r="N367" s="14">
        <f t="shared" si="47"/>
        <v>4620</v>
      </c>
      <c r="O367" s="14">
        <v>4620</v>
      </c>
      <c r="P367" s="14">
        <v>0</v>
      </c>
      <c r="Q367" s="14">
        <v>4620</v>
      </c>
      <c r="R367" s="266" t="s">
        <v>66</v>
      </c>
    </row>
    <row r="368" spans="1:18" ht="12.75" customHeight="1">
      <c r="A368" s="266">
        <v>27</v>
      </c>
      <c r="B368" s="28" t="s">
        <v>2019</v>
      </c>
      <c r="C368" s="15" t="s">
        <v>1736</v>
      </c>
      <c r="D368" s="105" t="s">
        <v>1736</v>
      </c>
      <c r="E368" s="15" t="s">
        <v>1737</v>
      </c>
      <c r="F368" s="15" t="s">
        <v>1738</v>
      </c>
      <c r="G368" s="15" t="s">
        <v>1736</v>
      </c>
      <c r="H368" s="15" t="s">
        <v>1739</v>
      </c>
      <c r="I368" s="15">
        <v>56421139</v>
      </c>
      <c r="J368" s="15" t="s">
        <v>48</v>
      </c>
      <c r="K368" s="266">
        <v>8</v>
      </c>
      <c r="L368" s="14">
        <v>4066</v>
      </c>
      <c r="M368" s="14">
        <v>0</v>
      </c>
      <c r="N368" s="14">
        <f t="shared" si="47"/>
        <v>4066</v>
      </c>
      <c r="O368" s="14">
        <v>4066</v>
      </c>
      <c r="P368" s="14">
        <v>0</v>
      </c>
      <c r="Q368" s="14">
        <v>4066</v>
      </c>
      <c r="R368" s="266" t="s">
        <v>66</v>
      </c>
    </row>
    <row r="369" spans="1:18" ht="12.75" customHeight="1">
      <c r="A369" s="266">
        <v>28</v>
      </c>
      <c r="B369" s="28" t="s">
        <v>2019</v>
      </c>
      <c r="C369" s="15" t="s">
        <v>1745</v>
      </c>
      <c r="D369" s="105" t="s">
        <v>1745</v>
      </c>
      <c r="E369" s="15" t="s">
        <v>1746</v>
      </c>
      <c r="F369" s="15" t="s">
        <v>1747</v>
      </c>
      <c r="G369" s="15" t="s">
        <v>1745</v>
      </c>
      <c r="H369" s="15" t="s">
        <v>1748</v>
      </c>
      <c r="I369" s="15">
        <v>90772974</v>
      </c>
      <c r="J369" s="15" t="s">
        <v>48</v>
      </c>
      <c r="K369" s="266">
        <v>8</v>
      </c>
      <c r="L369" s="14">
        <v>5155</v>
      </c>
      <c r="M369" s="14">
        <v>0</v>
      </c>
      <c r="N369" s="14">
        <f t="shared" si="47"/>
        <v>5155</v>
      </c>
      <c r="O369" s="14">
        <v>5155</v>
      </c>
      <c r="P369" s="14">
        <v>0</v>
      </c>
      <c r="Q369" s="14">
        <v>5155</v>
      </c>
      <c r="R369" s="266" t="s">
        <v>66</v>
      </c>
    </row>
    <row r="370" spans="1:18" ht="12.75" customHeight="1">
      <c r="A370" s="266">
        <v>29</v>
      </c>
      <c r="B370" s="28" t="s">
        <v>2019</v>
      </c>
      <c r="C370" s="15" t="s">
        <v>1754</v>
      </c>
      <c r="D370" s="105" t="s">
        <v>1754</v>
      </c>
      <c r="E370" s="15" t="s">
        <v>1755</v>
      </c>
      <c r="F370" s="15" t="s">
        <v>1756</v>
      </c>
      <c r="G370" s="15" t="s">
        <v>1754</v>
      </c>
      <c r="H370" s="15" t="s">
        <v>1757</v>
      </c>
      <c r="I370" s="15">
        <v>90921330</v>
      </c>
      <c r="J370" s="15" t="s">
        <v>48</v>
      </c>
      <c r="K370" s="266">
        <v>8</v>
      </c>
      <c r="L370" s="14">
        <v>13187</v>
      </c>
      <c r="M370" s="14">
        <v>0</v>
      </c>
      <c r="N370" s="14">
        <f t="shared" si="47"/>
        <v>13187</v>
      </c>
      <c r="O370" s="14">
        <v>13187</v>
      </c>
      <c r="P370" s="14">
        <v>0</v>
      </c>
      <c r="Q370" s="14">
        <v>13187</v>
      </c>
      <c r="R370" s="266" t="s">
        <v>66</v>
      </c>
    </row>
    <row r="371" spans="1:18" ht="12.75" customHeight="1">
      <c r="A371" s="266">
        <v>30</v>
      </c>
      <c r="B371" s="28" t="s">
        <v>2019</v>
      </c>
      <c r="C371" s="15" t="s">
        <v>1794</v>
      </c>
      <c r="D371" s="105" t="s">
        <v>1794</v>
      </c>
      <c r="E371" s="15" t="s">
        <v>1795</v>
      </c>
      <c r="F371" s="15" t="s">
        <v>1796</v>
      </c>
      <c r="G371" s="15" t="s">
        <v>1794</v>
      </c>
      <c r="H371" s="15" t="s">
        <v>1797</v>
      </c>
      <c r="I371" s="15">
        <v>56484276</v>
      </c>
      <c r="J371" s="15" t="s">
        <v>48</v>
      </c>
      <c r="K371" s="266">
        <v>8</v>
      </c>
      <c r="L371" s="14">
        <v>3617</v>
      </c>
      <c r="M371" s="14">
        <v>0</v>
      </c>
      <c r="N371" s="14">
        <f>(L371+M371)</f>
        <v>3617</v>
      </c>
      <c r="O371" s="14">
        <v>3617</v>
      </c>
      <c r="P371" s="14">
        <v>0</v>
      </c>
      <c r="Q371" s="14">
        <v>3617</v>
      </c>
      <c r="R371" s="266" t="s">
        <v>66</v>
      </c>
    </row>
    <row r="372" spans="1:18" ht="12.75" customHeight="1">
      <c r="A372" s="266">
        <v>31</v>
      </c>
      <c r="B372" s="28" t="s">
        <v>2019</v>
      </c>
      <c r="C372" s="15" t="s">
        <v>782</v>
      </c>
      <c r="D372" s="106" t="s">
        <v>782</v>
      </c>
      <c r="E372" s="15" t="s">
        <v>1810</v>
      </c>
      <c r="F372" s="15" t="s">
        <v>781</v>
      </c>
      <c r="G372" s="15" t="s">
        <v>782</v>
      </c>
      <c r="H372" s="15" t="s">
        <v>1811</v>
      </c>
      <c r="I372" s="15">
        <v>30217465</v>
      </c>
      <c r="J372" s="15" t="s">
        <v>51</v>
      </c>
      <c r="K372" s="266">
        <v>8</v>
      </c>
      <c r="L372" s="14">
        <v>3920</v>
      </c>
      <c r="M372" s="14">
        <v>0</v>
      </c>
      <c r="N372" s="14">
        <f t="shared" ref="N372:N381" si="48">(L372+M372)</f>
        <v>3920</v>
      </c>
      <c r="O372" s="14">
        <v>3920</v>
      </c>
      <c r="P372" s="14">
        <v>0</v>
      </c>
      <c r="Q372" s="14">
        <v>3920</v>
      </c>
      <c r="R372" s="266" t="s">
        <v>66</v>
      </c>
    </row>
    <row r="373" spans="1:18" ht="12.75" customHeight="1">
      <c r="A373" s="266">
        <v>32</v>
      </c>
      <c r="B373" s="28" t="s">
        <v>2019</v>
      </c>
      <c r="C373" s="15" t="s">
        <v>1816</v>
      </c>
      <c r="D373" s="105" t="s">
        <v>1817</v>
      </c>
      <c r="E373" s="15" t="s">
        <v>1818</v>
      </c>
      <c r="F373" s="15" t="s">
        <v>1819</v>
      </c>
      <c r="G373" s="15" t="s">
        <v>1816</v>
      </c>
      <c r="H373" s="15" t="s">
        <v>1820</v>
      </c>
      <c r="I373" s="15">
        <v>30035295</v>
      </c>
      <c r="J373" s="15" t="s">
        <v>48</v>
      </c>
      <c r="K373" s="266">
        <v>22</v>
      </c>
      <c r="L373" s="14">
        <v>54701</v>
      </c>
      <c r="M373" s="14">
        <v>0</v>
      </c>
      <c r="N373" s="14">
        <f t="shared" si="48"/>
        <v>54701</v>
      </c>
      <c r="O373" s="14">
        <v>54701</v>
      </c>
      <c r="P373" s="14">
        <v>0</v>
      </c>
      <c r="Q373" s="14">
        <v>54701</v>
      </c>
      <c r="R373" s="266" t="s">
        <v>66</v>
      </c>
    </row>
    <row r="374" spans="1:18" ht="12.75" customHeight="1">
      <c r="A374" s="266">
        <v>33</v>
      </c>
      <c r="B374" s="28" t="s">
        <v>2019</v>
      </c>
      <c r="C374" s="15" t="s">
        <v>1830</v>
      </c>
      <c r="D374" s="106" t="s">
        <v>1831</v>
      </c>
      <c r="E374" s="15" t="s">
        <v>1832</v>
      </c>
      <c r="F374" s="15" t="s">
        <v>1756</v>
      </c>
      <c r="G374" s="15" t="s">
        <v>1833</v>
      </c>
      <c r="H374" s="15" t="s">
        <v>1834</v>
      </c>
      <c r="I374" s="15" t="s">
        <v>2432</v>
      </c>
      <c r="J374" s="15" t="s">
        <v>49</v>
      </c>
      <c r="K374" s="266" t="s">
        <v>1405</v>
      </c>
      <c r="L374" s="14">
        <v>86552</v>
      </c>
      <c r="M374" s="14">
        <v>0</v>
      </c>
      <c r="N374" s="14">
        <f t="shared" si="48"/>
        <v>86552</v>
      </c>
      <c r="O374" s="14">
        <v>86552</v>
      </c>
      <c r="P374" s="14">
        <v>0</v>
      </c>
      <c r="Q374" s="14">
        <v>86552</v>
      </c>
      <c r="R374" s="266" t="s">
        <v>66</v>
      </c>
    </row>
    <row r="375" spans="1:18" ht="12.75" customHeight="1">
      <c r="A375" s="266">
        <v>34</v>
      </c>
      <c r="B375" s="28" t="s">
        <v>2019</v>
      </c>
      <c r="C375" s="15" t="s">
        <v>1844</v>
      </c>
      <c r="D375" s="106" t="s">
        <v>1844</v>
      </c>
      <c r="E375" s="15" t="s">
        <v>1845</v>
      </c>
      <c r="F375" s="15" t="s">
        <v>1434</v>
      </c>
      <c r="G375" s="15" t="s">
        <v>1844</v>
      </c>
      <c r="H375" s="15" t="s">
        <v>1846</v>
      </c>
      <c r="I375" s="15">
        <v>30101642</v>
      </c>
      <c r="J375" s="15" t="s">
        <v>48</v>
      </c>
      <c r="K375" s="266">
        <v>33</v>
      </c>
      <c r="L375" s="14">
        <v>50081</v>
      </c>
      <c r="M375" s="14">
        <v>0</v>
      </c>
      <c r="N375" s="14">
        <f t="shared" si="48"/>
        <v>50081</v>
      </c>
      <c r="O375" s="14">
        <v>50081</v>
      </c>
      <c r="P375" s="14">
        <v>0</v>
      </c>
      <c r="Q375" s="14">
        <v>50081</v>
      </c>
      <c r="R375" s="266" t="s">
        <v>66</v>
      </c>
    </row>
    <row r="376" spans="1:18" ht="12.75" customHeight="1">
      <c r="A376" s="266">
        <v>35</v>
      </c>
      <c r="B376" s="28" t="s">
        <v>2019</v>
      </c>
      <c r="C376" s="15" t="s">
        <v>1847</v>
      </c>
      <c r="D376" s="106" t="s">
        <v>1847</v>
      </c>
      <c r="E376" s="15" t="s">
        <v>1848</v>
      </c>
      <c r="F376" s="15" t="s">
        <v>1726</v>
      </c>
      <c r="G376" s="15" t="s">
        <v>1847</v>
      </c>
      <c r="H376" s="15" t="s">
        <v>1849</v>
      </c>
      <c r="I376" s="15">
        <v>11544732</v>
      </c>
      <c r="J376" s="15" t="s">
        <v>48</v>
      </c>
      <c r="K376" s="266">
        <v>8</v>
      </c>
      <c r="L376" s="14">
        <v>3656</v>
      </c>
      <c r="M376" s="14">
        <v>0</v>
      </c>
      <c r="N376" s="14">
        <f t="shared" si="48"/>
        <v>3656</v>
      </c>
      <c r="O376" s="14">
        <v>3656</v>
      </c>
      <c r="P376" s="14">
        <v>0</v>
      </c>
      <c r="Q376" s="14">
        <v>3656</v>
      </c>
      <c r="R376" s="266" t="s">
        <v>66</v>
      </c>
    </row>
    <row r="377" spans="1:18" ht="12.75" customHeight="1">
      <c r="A377" s="266">
        <v>36</v>
      </c>
      <c r="B377" s="28" t="s">
        <v>2019</v>
      </c>
      <c r="C377" s="15" t="s">
        <v>872</v>
      </c>
      <c r="D377" s="105" t="s">
        <v>1850</v>
      </c>
      <c r="E377" s="15" t="s">
        <v>1851</v>
      </c>
      <c r="F377" s="15" t="s">
        <v>1510</v>
      </c>
      <c r="G377" s="15" t="s">
        <v>872</v>
      </c>
      <c r="H377" s="15" t="s">
        <v>1852</v>
      </c>
      <c r="I377" s="15">
        <v>11571999</v>
      </c>
      <c r="J377" s="15" t="s">
        <v>48</v>
      </c>
      <c r="K377" s="266">
        <v>8</v>
      </c>
      <c r="L377" s="14">
        <v>3287</v>
      </c>
      <c r="M377" s="14">
        <v>0</v>
      </c>
      <c r="N377" s="14">
        <f t="shared" si="48"/>
        <v>3287</v>
      </c>
      <c r="O377" s="14">
        <v>3287</v>
      </c>
      <c r="P377" s="14">
        <v>0</v>
      </c>
      <c r="Q377" s="14">
        <v>3287</v>
      </c>
      <c r="R377" s="266" t="s">
        <v>66</v>
      </c>
    </row>
    <row r="378" spans="1:18" ht="12.75" customHeight="1">
      <c r="A378" s="266">
        <v>37</v>
      </c>
      <c r="B378" s="28" t="s">
        <v>2019</v>
      </c>
      <c r="C378" s="15" t="s">
        <v>1879</v>
      </c>
      <c r="D378" s="105" t="s">
        <v>1879</v>
      </c>
      <c r="E378" s="15" t="s">
        <v>1880</v>
      </c>
      <c r="F378" s="15" t="s">
        <v>1881</v>
      </c>
      <c r="G378" s="15" t="s">
        <v>1879</v>
      </c>
      <c r="H378" s="15" t="s">
        <v>1882</v>
      </c>
      <c r="I378" s="15">
        <v>90991867</v>
      </c>
      <c r="J378" s="15" t="s">
        <v>48</v>
      </c>
      <c r="K378" s="266">
        <v>8</v>
      </c>
      <c r="L378" s="14">
        <v>4330</v>
      </c>
      <c r="M378" s="14">
        <v>0</v>
      </c>
      <c r="N378" s="14">
        <f t="shared" si="48"/>
        <v>4330</v>
      </c>
      <c r="O378" s="14">
        <v>4330</v>
      </c>
      <c r="P378" s="14">
        <v>0</v>
      </c>
      <c r="Q378" s="14">
        <v>4330</v>
      </c>
      <c r="R378" s="266" t="s">
        <v>66</v>
      </c>
    </row>
    <row r="379" spans="1:18" ht="12.75" customHeight="1">
      <c r="A379" s="266">
        <v>38</v>
      </c>
      <c r="B379" s="28" t="s">
        <v>2019</v>
      </c>
      <c r="C379" s="15" t="s">
        <v>1883</v>
      </c>
      <c r="D379" s="105" t="s">
        <v>1883</v>
      </c>
      <c r="E379" s="15" t="s">
        <v>1884</v>
      </c>
      <c r="F379" s="15" t="s">
        <v>1726</v>
      </c>
      <c r="G379" s="15" t="s">
        <v>1883</v>
      </c>
      <c r="H379" s="15" t="s">
        <v>1885</v>
      </c>
      <c r="I379" s="15">
        <v>56413688</v>
      </c>
      <c r="J379" s="15" t="s">
        <v>48</v>
      </c>
      <c r="K379" s="266">
        <v>8</v>
      </c>
      <c r="L379" s="14">
        <v>4858</v>
      </c>
      <c r="M379" s="14">
        <v>0</v>
      </c>
      <c r="N379" s="14">
        <f t="shared" si="48"/>
        <v>4858</v>
      </c>
      <c r="O379" s="14">
        <v>4858</v>
      </c>
      <c r="P379" s="14">
        <v>0</v>
      </c>
      <c r="Q379" s="14">
        <v>4858</v>
      </c>
      <c r="R379" s="266" t="s">
        <v>66</v>
      </c>
    </row>
    <row r="380" spans="1:18" ht="12.75" customHeight="1">
      <c r="A380" s="266">
        <v>39</v>
      </c>
      <c r="B380" s="28" t="s">
        <v>2019</v>
      </c>
      <c r="C380" s="15" t="s">
        <v>1886</v>
      </c>
      <c r="D380" s="106" t="s">
        <v>1886</v>
      </c>
      <c r="E380" s="15" t="s">
        <v>1887</v>
      </c>
      <c r="F380" s="15" t="s">
        <v>1888</v>
      </c>
      <c r="G380" s="15" t="s">
        <v>1886</v>
      </c>
      <c r="H380" s="15" t="s">
        <v>1889</v>
      </c>
      <c r="I380" s="15">
        <v>30024125</v>
      </c>
      <c r="J380" s="15" t="s">
        <v>48</v>
      </c>
      <c r="K380" s="266">
        <v>22</v>
      </c>
      <c r="L380" s="14">
        <v>28684</v>
      </c>
      <c r="M380" s="14">
        <v>0</v>
      </c>
      <c r="N380" s="14">
        <f t="shared" si="48"/>
        <v>28684</v>
      </c>
      <c r="O380" s="14">
        <v>28684</v>
      </c>
      <c r="P380" s="14">
        <v>0</v>
      </c>
      <c r="Q380" s="14">
        <v>28684</v>
      </c>
      <c r="R380" s="266" t="s">
        <v>66</v>
      </c>
    </row>
    <row r="381" spans="1:18" ht="12.75" customHeight="1">
      <c r="A381" s="266">
        <v>40</v>
      </c>
      <c r="B381" s="28" t="s">
        <v>2019</v>
      </c>
      <c r="C381" s="15" t="s">
        <v>1936</v>
      </c>
      <c r="D381" s="15" t="s">
        <v>1936</v>
      </c>
      <c r="E381" s="15" t="s">
        <v>1937</v>
      </c>
      <c r="F381" s="15" t="s">
        <v>1417</v>
      </c>
      <c r="G381" s="15" t="s">
        <v>1936</v>
      </c>
      <c r="H381" s="15" t="s">
        <v>1938</v>
      </c>
      <c r="I381" s="15">
        <v>71260392</v>
      </c>
      <c r="J381" s="15" t="s">
        <v>48</v>
      </c>
      <c r="K381" s="266">
        <v>8</v>
      </c>
      <c r="L381" s="14">
        <v>4858</v>
      </c>
      <c r="M381" s="14">
        <v>0</v>
      </c>
      <c r="N381" s="14">
        <f t="shared" si="48"/>
        <v>4858</v>
      </c>
      <c r="O381" s="14">
        <v>4858</v>
      </c>
      <c r="P381" s="14">
        <v>0</v>
      </c>
      <c r="Q381" s="14">
        <v>4858</v>
      </c>
      <c r="R381" s="266" t="s">
        <v>66</v>
      </c>
    </row>
    <row r="382" spans="1:18" ht="12.75" customHeight="1">
      <c r="A382" s="266">
        <v>41</v>
      </c>
      <c r="B382" s="28" t="s">
        <v>2019</v>
      </c>
      <c r="C382" s="15" t="s">
        <v>1959</v>
      </c>
      <c r="D382" s="105" t="s">
        <v>1959</v>
      </c>
      <c r="E382" s="15" t="s">
        <v>1960</v>
      </c>
      <c r="F382" s="15" t="s">
        <v>1961</v>
      </c>
      <c r="G382" s="15" t="s">
        <v>1959</v>
      </c>
      <c r="H382" s="15" t="s">
        <v>1962</v>
      </c>
      <c r="I382" s="15">
        <v>56413660</v>
      </c>
      <c r="J382" s="15" t="s">
        <v>48</v>
      </c>
      <c r="K382" s="266">
        <v>8</v>
      </c>
      <c r="L382" s="14">
        <v>3762</v>
      </c>
      <c r="M382" s="14">
        <v>0</v>
      </c>
      <c r="N382" s="14">
        <f t="shared" si="47"/>
        <v>3762</v>
      </c>
      <c r="O382" s="14">
        <v>3762</v>
      </c>
      <c r="P382" s="14">
        <v>0</v>
      </c>
      <c r="Q382" s="14">
        <v>3762</v>
      </c>
      <c r="R382" s="266" t="s">
        <v>66</v>
      </c>
    </row>
    <row r="383" spans="1:18" ht="12.75" customHeight="1">
      <c r="A383" s="266">
        <v>42</v>
      </c>
      <c r="B383" s="28" t="s">
        <v>2019</v>
      </c>
      <c r="C383" s="15" t="s">
        <v>1963</v>
      </c>
      <c r="D383" s="105" t="s">
        <v>1963</v>
      </c>
      <c r="E383" s="15" t="s">
        <v>1964</v>
      </c>
      <c r="F383" s="15" t="s">
        <v>1965</v>
      </c>
      <c r="G383" s="15" t="s">
        <v>1963</v>
      </c>
      <c r="H383" s="15" t="s">
        <v>1966</v>
      </c>
      <c r="I383" s="15">
        <v>56418337</v>
      </c>
      <c r="J383" s="15" t="s">
        <v>48</v>
      </c>
      <c r="K383" s="266">
        <v>8</v>
      </c>
      <c r="L383" s="14">
        <v>8897</v>
      </c>
      <c r="M383" s="14">
        <v>0</v>
      </c>
      <c r="N383" s="14">
        <f t="shared" si="47"/>
        <v>8897</v>
      </c>
      <c r="O383" s="14">
        <v>8897</v>
      </c>
      <c r="P383" s="14">
        <v>0</v>
      </c>
      <c r="Q383" s="14">
        <v>8897</v>
      </c>
      <c r="R383" s="266" t="s">
        <v>66</v>
      </c>
    </row>
    <row r="384" spans="1:18" ht="12.75" customHeight="1">
      <c r="A384" s="266">
        <v>43</v>
      </c>
      <c r="B384" s="28" t="s">
        <v>2019</v>
      </c>
      <c r="C384" s="15" t="s">
        <v>1967</v>
      </c>
      <c r="D384" s="105" t="s">
        <v>1967</v>
      </c>
      <c r="E384" s="15" t="s">
        <v>1968</v>
      </c>
      <c r="F384" s="15" t="s">
        <v>1969</v>
      </c>
      <c r="G384" s="15" t="s">
        <v>1967</v>
      </c>
      <c r="H384" s="15" t="s">
        <v>1970</v>
      </c>
      <c r="I384" s="15">
        <v>30005570</v>
      </c>
      <c r="J384" s="15" t="s">
        <v>48</v>
      </c>
      <c r="K384" s="266">
        <v>33</v>
      </c>
      <c r="L384" s="14">
        <v>25621</v>
      </c>
      <c r="M384" s="14">
        <v>0</v>
      </c>
      <c r="N384" s="14">
        <f t="shared" si="47"/>
        <v>25621</v>
      </c>
      <c r="O384" s="14">
        <v>25621</v>
      </c>
      <c r="P384" s="14">
        <v>0</v>
      </c>
      <c r="Q384" s="14">
        <v>25621</v>
      </c>
      <c r="R384" s="266" t="s">
        <v>66</v>
      </c>
    </row>
    <row r="385" spans="1:18" ht="12.75" customHeight="1">
      <c r="A385" s="266">
        <v>44</v>
      </c>
      <c r="B385" s="28" t="s">
        <v>2019</v>
      </c>
      <c r="C385" s="15" t="s">
        <v>1971</v>
      </c>
      <c r="D385" s="106" t="s">
        <v>1972</v>
      </c>
      <c r="E385" s="15" t="s">
        <v>1973</v>
      </c>
      <c r="F385" s="15" t="s">
        <v>1603</v>
      </c>
      <c r="G385" s="15" t="s">
        <v>1971</v>
      </c>
      <c r="H385" s="15" t="s">
        <v>1974</v>
      </c>
      <c r="I385" s="15">
        <v>70256794</v>
      </c>
      <c r="J385" s="15" t="s">
        <v>48</v>
      </c>
      <c r="K385" s="266">
        <v>8</v>
      </c>
      <c r="L385" s="14">
        <v>9253</v>
      </c>
      <c r="M385" s="14">
        <v>0</v>
      </c>
      <c r="N385" s="14">
        <f>(L385+M385)</f>
        <v>9253</v>
      </c>
      <c r="O385" s="14">
        <v>9253</v>
      </c>
      <c r="P385" s="14">
        <v>0</v>
      </c>
      <c r="Q385" s="14">
        <v>9253</v>
      </c>
      <c r="R385" s="266" t="s">
        <v>66</v>
      </c>
    </row>
    <row r="386" spans="1:18" ht="12.75" customHeight="1">
      <c r="A386" s="266">
        <v>45</v>
      </c>
      <c r="B386" s="28" t="s">
        <v>2019</v>
      </c>
      <c r="C386" s="15" t="s">
        <v>2001</v>
      </c>
      <c r="D386" s="105"/>
      <c r="E386" s="15" t="s">
        <v>2002</v>
      </c>
      <c r="F386" s="15" t="s">
        <v>2003</v>
      </c>
      <c r="G386" s="15" t="s">
        <v>2001</v>
      </c>
      <c r="H386" s="15" t="s">
        <v>2004</v>
      </c>
      <c r="I386" s="15">
        <v>56484395</v>
      </c>
      <c r="J386" s="15" t="s">
        <v>48</v>
      </c>
      <c r="K386" s="266">
        <v>8</v>
      </c>
      <c r="L386" s="14">
        <v>6310</v>
      </c>
      <c r="M386" s="14">
        <v>0</v>
      </c>
      <c r="N386" s="14">
        <f t="shared" ref="N386:N412" si="49">(L386+M386)</f>
        <v>6310</v>
      </c>
      <c r="O386" s="14">
        <v>6310</v>
      </c>
      <c r="P386" s="14">
        <v>0</v>
      </c>
      <c r="Q386" s="14">
        <v>6310</v>
      </c>
      <c r="R386" s="266" t="s">
        <v>66</v>
      </c>
    </row>
    <row r="387" spans="1:18" ht="12.75" customHeight="1">
      <c r="A387" s="266">
        <v>46</v>
      </c>
      <c r="B387" s="28" t="s">
        <v>2019</v>
      </c>
      <c r="C387" s="15" t="s">
        <v>2016</v>
      </c>
      <c r="D387" s="106"/>
      <c r="E387" s="15" t="s">
        <v>2017</v>
      </c>
      <c r="F387" s="15" t="s">
        <v>1796</v>
      </c>
      <c r="G387" s="15" t="s">
        <v>2016</v>
      </c>
      <c r="H387" s="15" t="s">
        <v>2018</v>
      </c>
      <c r="I387" s="15">
        <v>56485035</v>
      </c>
      <c r="J387" s="15" t="s">
        <v>48</v>
      </c>
      <c r="K387" s="266">
        <v>8</v>
      </c>
      <c r="L387" s="14">
        <v>1478</v>
      </c>
      <c r="M387" s="14">
        <v>0</v>
      </c>
      <c r="N387" s="14">
        <f t="shared" si="49"/>
        <v>1478</v>
      </c>
      <c r="O387" s="14">
        <v>1478</v>
      </c>
      <c r="P387" s="14">
        <v>0</v>
      </c>
      <c r="Q387" s="14">
        <v>1478</v>
      </c>
      <c r="R387" s="266" t="s">
        <v>66</v>
      </c>
    </row>
    <row r="388" spans="1:18" ht="12.75" customHeight="1">
      <c r="A388" s="266">
        <v>47</v>
      </c>
      <c r="B388" s="28" t="s">
        <v>2019</v>
      </c>
      <c r="C388" s="15" t="s">
        <v>1315</v>
      </c>
      <c r="D388" s="105" t="s">
        <v>1316</v>
      </c>
      <c r="E388" s="15" t="s">
        <v>1317</v>
      </c>
      <c r="F388" s="15" t="s">
        <v>1318</v>
      </c>
      <c r="G388" s="15" t="s">
        <v>1315</v>
      </c>
      <c r="H388" s="15" t="s">
        <v>1319</v>
      </c>
      <c r="I388" s="15">
        <v>90966151</v>
      </c>
      <c r="J388" s="15" t="s">
        <v>48</v>
      </c>
      <c r="K388" s="266">
        <v>8</v>
      </c>
      <c r="L388" s="14">
        <v>2006</v>
      </c>
      <c r="M388" s="14">
        <v>0</v>
      </c>
      <c r="N388" s="14">
        <f t="shared" si="49"/>
        <v>2006</v>
      </c>
      <c r="O388" s="14">
        <v>2006</v>
      </c>
      <c r="P388" s="14">
        <v>0</v>
      </c>
      <c r="Q388" s="14">
        <v>2006</v>
      </c>
      <c r="R388" s="266" t="s">
        <v>52</v>
      </c>
    </row>
    <row r="389" spans="1:18" ht="12.75" customHeight="1">
      <c r="A389" s="266">
        <v>48</v>
      </c>
      <c r="B389" s="28" t="s">
        <v>2019</v>
      </c>
      <c r="C389" s="15" t="s">
        <v>1324</v>
      </c>
      <c r="D389" s="105"/>
      <c r="E389" s="15" t="s">
        <v>1325</v>
      </c>
      <c r="F389" s="15" t="s">
        <v>1326</v>
      </c>
      <c r="G389" s="15" t="s">
        <v>1324</v>
      </c>
      <c r="H389" s="15" t="s">
        <v>1327</v>
      </c>
      <c r="I389" s="15" t="s">
        <v>1328</v>
      </c>
      <c r="J389" s="15" t="s">
        <v>48</v>
      </c>
      <c r="K389" s="266">
        <v>8</v>
      </c>
      <c r="L389" s="14">
        <v>4435</v>
      </c>
      <c r="M389" s="14">
        <v>0</v>
      </c>
      <c r="N389" s="14">
        <f t="shared" si="49"/>
        <v>4435</v>
      </c>
      <c r="O389" s="14">
        <v>4435</v>
      </c>
      <c r="P389" s="14">
        <v>0</v>
      </c>
      <c r="Q389" s="14">
        <v>4435</v>
      </c>
      <c r="R389" s="266" t="s">
        <v>52</v>
      </c>
    </row>
    <row r="390" spans="1:18" ht="12.75" customHeight="1">
      <c r="A390" s="266">
        <v>49</v>
      </c>
      <c r="B390" s="28" t="s">
        <v>2019</v>
      </c>
      <c r="C390" s="15" t="s">
        <v>1329</v>
      </c>
      <c r="D390" s="106"/>
      <c r="E390" s="15" t="s">
        <v>1330</v>
      </c>
      <c r="F390" s="15" t="s">
        <v>1331</v>
      </c>
      <c r="G390" s="15" t="s">
        <v>1329</v>
      </c>
      <c r="H390" s="15" t="s">
        <v>1332</v>
      </c>
      <c r="I390" s="15" t="s">
        <v>1333</v>
      </c>
      <c r="J390" s="15" t="s">
        <v>48</v>
      </c>
      <c r="K390" s="266" t="s">
        <v>41</v>
      </c>
      <c r="L390" s="14">
        <v>11550</v>
      </c>
      <c r="M390" s="14">
        <v>0</v>
      </c>
      <c r="N390" s="14">
        <f t="shared" si="49"/>
        <v>11550</v>
      </c>
      <c r="O390" s="14">
        <v>11550</v>
      </c>
      <c r="P390" s="14">
        <v>0</v>
      </c>
      <c r="Q390" s="14">
        <v>11550</v>
      </c>
      <c r="R390" s="266" t="s">
        <v>52</v>
      </c>
    </row>
    <row r="391" spans="1:18" ht="12.75" customHeight="1">
      <c r="A391" s="266">
        <v>50</v>
      </c>
      <c r="B391" s="28" t="s">
        <v>2019</v>
      </c>
      <c r="C391" s="15" t="s">
        <v>1342</v>
      </c>
      <c r="D391" s="106"/>
      <c r="E391" s="15" t="s">
        <v>1343</v>
      </c>
      <c r="F391" s="15" t="s">
        <v>1064</v>
      </c>
      <c r="G391" s="15" t="s">
        <v>1065</v>
      </c>
      <c r="H391" s="15" t="s">
        <v>1344</v>
      </c>
      <c r="I391" s="15">
        <v>91054928</v>
      </c>
      <c r="J391" s="15" t="s">
        <v>48</v>
      </c>
      <c r="K391" s="266">
        <v>8</v>
      </c>
      <c r="L391" s="14">
        <v>4448</v>
      </c>
      <c r="M391" s="14">
        <v>0</v>
      </c>
      <c r="N391" s="14">
        <f t="shared" si="49"/>
        <v>4448</v>
      </c>
      <c r="O391" s="14">
        <v>4448</v>
      </c>
      <c r="P391" s="14">
        <v>0</v>
      </c>
      <c r="Q391" s="14">
        <v>4448</v>
      </c>
      <c r="R391" s="266" t="s">
        <v>52</v>
      </c>
    </row>
    <row r="392" spans="1:18" ht="12.75" customHeight="1">
      <c r="A392" s="266">
        <v>51</v>
      </c>
      <c r="B392" s="28" t="s">
        <v>2019</v>
      </c>
      <c r="C392" s="15" t="s">
        <v>1349</v>
      </c>
      <c r="D392" s="105" t="s">
        <v>1350</v>
      </c>
      <c r="E392" s="15" t="s">
        <v>1351</v>
      </c>
      <c r="F392" s="15" t="s">
        <v>566</v>
      </c>
      <c r="G392" s="15" t="s">
        <v>1352</v>
      </c>
      <c r="H392" s="15" t="s">
        <v>1353</v>
      </c>
      <c r="I392" s="15" t="s">
        <v>1354</v>
      </c>
      <c r="J392" s="15" t="s">
        <v>48</v>
      </c>
      <c r="K392" s="266" t="s">
        <v>41</v>
      </c>
      <c r="L392" s="14">
        <v>2838</v>
      </c>
      <c r="M392" s="14">
        <v>0</v>
      </c>
      <c r="N392" s="14">
        <f t="shared" si="49"/>
        <v>2838</v>
      </c>
      <c r="O392" s="14">
        <v>2838</v>
      </c>
      <c r="P392" s="14">
        <v>0</v>
      </c>
      <c r="Q392" s="14">
        <v>2838</v>
      </c>
      <c r="R392" s="266" t="s">
        <v>52</v>
      </c>
    </row>
    <row r="393" spans="1:18" ht="12.75" customHeight="1">
      <c r="A393" s="266">
        <v>52</v>
      </c>
      <c r="B393" s="28" t="s">
        <v>2019</v>
      </c>
      <c r="C393" s="15" t="s">
        <v>1359</v>
      </c>
      <c r="D393" s="105"/>
      <c r="E393" s="15" t="s">
        <v>1360</v>
      </c>
      <c r="F393" s="15" t="s">
        <v>1361</v>
      </c>
      <c r="G393" s="15" t="s">
        <v>1359</v>
      </c>
      <c r="H393" s="15" t="s">
        <v>1362</v>
      </c>
      <c r="I393" s="15" t="s">
        <v>1363</v>
      </c>
      <c r="J393" s="15" t="s">
        <v>48</v>
      </c>
      <c r="K393" s="266" t="s">
        <v>41</v>
      </c>
      <c r="L393" s="14">
        <v>2099</v>
      </c>
      <c r="M393" s="14">
        <v>0</v>
      </c>
      <c r="N393" s="14">
        <f t="shared" si="49"/>
        <v>2099</v>
      </c>
      <c r="O393" s="14">
        <v>2099</v>
      </c>
      <c r="P393" s="14">
        <v>0</v>
      </c>
      <c r="Q393" s="14">
        <v>2099</v>
      </c>
      <c r="R393" s="266" t="s">
        <v>52</v>
      </c>
    </row>
    <row r="394" spans="1:18" ht="12.75" customHeight="1">
      <c r="A394" s="266">
        <v>53</v>
      </c>
      <c r="B394" s="28" t="s">
        <v>2019</v>
      </c>
      <c r="C394" s="15" t="s">
        <v>1374</v>
      </c>
      <c r="D394" s="105"/>
      <c r="E394" s="15" t="s">
        <v>1375</v>
      </c>
      <c r="F394" s="15" t="s">
        <v>1376</v>
      </c>
      <c r="G394" s="15" t="s">
        <v>1374</v>
      </c>
      <c r="H394" s="15" t="s">
        <v>1377</v>
      </c>
      <c r="I394" s="15" t="s">
        <v>1378</v>
      </c>
      <c r="J394" s="15" t="s">
        <v>48</v>
      </c>
      <c r="K394" s="266" t="s">
        <v>70</v>
      </c>
      <c r="L394" s="14">
        <v>4330</v>
      </c>
      <c r="M394" s="14">
        <v>0</v>
      </c>
      <c r="N394" s="14">
        <f t="shared" si="49"/>
        <v>4330</v>
      </c>
      <c r="O394" s="14">
        <v>4330</v>
      </c>
      <c r="P394" s="14">
        <v>0</v>
      </c>
      <c r="Q394" s="14">
        <v>4330</v>
      </c>
      <c r="R394" s="266" t="s">
        <v>52</v>
      </c>
    </row>
    <row r="395" spans="1:18" ht="12.75" customHeight="1">
      <c r="A395" s="266">
        <v>54</v>
      </c>
      <c r="B395" s="28" t="s">
        <v>2019</v>
      </c>
      <c r="C395" s="15" t="s">
        <v>1379</v>
      </c>
      <c r="D395" s="105"/>
      <c r="E395" s="15" t="s">
        <v>1380</v>
      </c>
      <c r="F395" s="15" t="s">
        <v>1381</v>
      </c>
      <c r="G395" s="15" t="s">
        <v>1379</v>
      </c>
      <c r="H395" s="15" t="s">
        <v>1382</v>
      </c>
      <c r="I395" s="15" t="s">
        <v>1383</v>
      </c>
      <c r="J395" s="15" t="s">
        <v>48</v>
      </c>
      <c r="K395" s="266" t="s">
        <v>37</v>
      </c>
      <c r="L395" s="14">
        <v>7418</v>
      </c>
      <c r="M395" s="14">
        <v>0</v>
      </c>
      <c r="N395" s="14">
        <f t="shared" si="49"/>
        <v>7418</v>
      </c>
      <c r="O395" s="14">
        <v>7418</v>
      </c>
      <c r="P395" s="14">
        <v>0</v>
      </c>
      <c r="Q395" s="14">
        <v>7418</v>
      </c>
      <c r="R395" s="266" t="s">
        <v>52</v>
      </c>
    </row>
    <row r="396" spans="1:18" ht="12.75" customHeight="1">
      <c r="A396" s="266">
        <v>55</v>
      </c>
      <c r="B396" s="28" t="s">
        <v>2019</v>
      </c>
      <c r="C396" s="15" t="s">
        <v>1387</v>
      </c>
      <c r="D396" s="105"/>
      <c r="E396" s="15" t="s">
        <v>1388</v>
      </c>
      <c r="F396" s="15" t="s">
        <v>1389</v>
      </c>
      <c r="G396" s="15" t="s">
        <v>1387</v>
      </c>
      <c r="H396" s="15" t="s">
        <v>1390</v>
      </c>
      <c r="I396" s="15" t="s">
        <v>1391</v>
      </c>
      <c r="J396" s="15" t="s">
        <v>48</v>
      </c>
      <c r="K396" s="266" t="s">
        <v>41</v>
      </c>
      <c r="L396" s="14">
        <v>4580</v>
      </c>
      <c r="M396" s="14">
        <v>0</v>
      </c>
      <c r="N396" s="14">
        <f t="shared" si="49"/>
        <v>4580</v>
      </c>
      <c r="O396" s="14">
        <v>4580</v>
      </c>
      <c r="P396" s="14">
        <v>0</v>
      </c>
      <c r="Q396" s="14">
        <v>4580</v>
      </c>
      <c r="R396" s="266" t="s">
        <v>52</v>
      </c>
    </row>
    <row r="397" spans="1:18" ht="12.75" customHeight="1">
      <c r="A397" s="266">
        <v>56</v>
      </c>
      <c r="B397" s="28" t="s">
        <v>2019</v>
      </c>
      <c r="C397" s="15" t="s">
        <v>1396</v>
      </c>
      <c r="D397" s="105"/>
      <c r="E397" s="15" t="s">
        <v>1397</v>
      </c>
      <c r="F397" s="15" t="s">
        <v>1331</v>
      </c>
      <c r="G397" s="15" t="s">
        <v>1396</v>
      </c>
      <c r="H397" s="15" t="s">
        <v>1398</v>
      </c>
      <c r="I397" s="15" t="s">
        <v>1399</v>
      </c>
      <c r="J397" s="15" t="s">
        <v>48</v>
      </c>
      <c r="K397" s="266" t="s">
        <v>41</v>
      </c>
      <c r="L397" s="14">
        <v>10098</v>
      </c>
      <c r="M397" s="14">
        <v>0</v>
      </c>
      <c r="N397" s="14">
        <f t="shared" si="49"/>
        <v>10098</v>
      </c>
      <c r="O397" s="14">
        <v>10098</v>
      </c>
      <c r="P397" s="14">
        <v>0</v>
      </c>
      <c r="Q397" s="14">
        <v>10098</v>
      </c>
      <c r="R397" s="266" t="s">
        <v>52</v>
      </c>
    </row>
    <row r="398" spans="1:18" ht="12.75" customHeight="1">
      <c r="A398" s="266">
        <v>57</v>
      </c>
      <c r="B398" s="28" t="s">
        <v>2019</v>
      </c>
      <c r="C398" s="15" t="s">
        <v>1400</v>
      </c>
      <c r="D398" s="105"/>
      <c r="E398" s="15" t="s">
        <v>1401</v>
      </c>
      <c r="F398" s="15" t="s">
        <v>1402</v>
      </c>
      <c r="G398" s="15" t="s">
        <v>1400</v>
      </c>
      <c r="H398" s="15" t="s">
        <v>1403</v>
      </c>
      <c r="I398" s="15" t="s">
        <v>1404</v>
      </c>
      <c r="J398" s="15" t="s">
        <v>48</v>
      </c>
      <c r="K398" s="266" t="s">
        <v>1405</v>
      </c>
      <c r="L398" s="14">
        <v>49487</v>
      </c>
      <c r="M398" s="14">
        <v>0</v>
      </c>
      <c r="N398" s="14">
        <f t="shared" si="49"/>
        <v>49487</v>
      </c>
      <c r="O398" s="14">
        <v>49487</v>
      </c>
      <c r="P398" s="14">
        <v>0</v>
      </c>
      <c r="Q398" s="14">
        <v>49487</v>
      </c>
      <c r="R398" s="266" t="s">
        <v>52</v>
      </c>
    </row>
    <row r="399" spans="1:18" ht="12.75" customHeight="1">
      <c r="A399" s="266">
        <v>58</v>
      </c>
      <c r="B399" s="28" t="s">
        <v>2019</v>
      </c>
      <c r="C399" s="15" t="s">
        <v>1406</v>
      </c>
      <c r="D399" s="105"/>
      <c r="E399" s="15" t="s">
        <v>1407</v>
      </c>
      <c r="F399" s="15" t="s">
        <v>1408</v>
      </c>
      <c r="G399" s="15" t="s">
        <v>1406</v>
      </c>
      <c r="H399" s="15" t="s">
        <v>1409</v>
      </c>
      <c r="I399" s="15">
        <v>90965258</v>
      </c>
      <c r="J399" s="15" t="s">
        <v>49</v>
      </c>
      <c r="K399" s="266">
        <v>8</v>
      </c>
      <c r="L399" s="14">
        <v>700</v>
      </c>
      <c r="M399" s="14">
        <v>1967</v>
      </c>
      <c r="N399" s="14">
        <f t="shared" si="49"/>
        <v>2667</v>
      </c>
      <c r="O399" s="14">
        <v>700</v>
      </c>
      <c r="P399" s="14">
        <v>1967</v>
      </c>
      <c r="Q399" s="14">
        <v>2667</v>
      </c>
      <c r="R399" s="266" t="s">
        <v>52</v>
      </c>
    </row>
    <row r="400" spans="1:18" ht="12.75" customHeight="1">
      <c r="A400" s="266">
        <v>59</v>
      </c>
      <c r="B400" s="28" t="s">
        <v>2019</v>
      </c>
      <c r="C400" s="15" t="s">
        <v>1410</v>
      </c>
      <c r="D400" s="105"/>
      <c r="E400" s="15" t="s">
        <v>1411</v>
      </c>
      <c r="F400" s="15" t="s">
        <v>1412</v>
      </c>
      <c r="G400" s="15" t="s">
        <v>1410</v>
      </c>
      <c r="H400" s="15" t="s">
        <v>1413</v>
      </c>
      <c r="I400" s="15">
        <v>56212774</v>
      </c>
      <c r="J400" s="15" t="s">
        <v>48</v>
      </c>
      <c r="K400" s="266">
        <v>33</v>
      </c>
      <c r="L400" s="14">
        <v>45104</v>
      </c>
      <c r="M400" s="14">
        <v>0</v>
      </c>
      <c r="N400" s="14">
        <f t="shared" si="49"/>
        <v>45104</v>
      </c>
      <c r="O400" s="14">
        <v>45104</v>
      </c>
      <c r="P400" s="14">
        <v>0</v>
      </c>
      <c r="Q400" s="14">
        <v>45104</v>
      </c>
      <c r="R400" s="266" t="s">
        <v>52</v>
      </c>
    </row>
    <row r="401" spans="1:18" ht="12.75" customHeight="1">
      <c r="A401" s="266">
        <v>60</v>
      </c>
      <c r="B401" s="28" t="s">
        <v>2019</v>
      </c>
      <c r="C401" s="15" t="s">
        <v>1419</v>
      </c>
      <c r="D401" s="105" t="s">
        <v>1420</v>
      </c>
      <c r="E401" s="15" t="s">
        <v>1421</v>
      </c>
      <c r="F401" s="15" t="s">
        <v>1422</v>
      </c>
      <c r="G401" s="15" t="s">
        <v>1419</v>
      </c>
      <c r="H401" s="15" t="s">
        <v>1423</v>
      </c>
      <c r="I401" s="15" t="s">
        <v>1424</v>
      </c>
      <c r="J401" s="15" t="s">
        <v>48</v>
      </c>
      <c r="K401" s="266" t="s">
        <v>41</v>
      </c>
      <c r="L401" s="14">
        <v>3379</v>
      </c>
      <c r="M401" s="14">
        <v>0</v>
      </c>
      <c r="N401" s="14">
        <f t="shared" si="49"/>
        <v>3379</v>
      </c>
      <c r="O401" s="14">
        <v>3379</v>
      </c>
      <c r="P401" s="14">
        <v>0</v>
      </c>
      <c r="Q401" s="14">
        <v>3379</v>
      </c>
      <c r="R401" s="266" t="s">
        <v>52</v>
      </c>
    </row>
    <row r="402" spans="1:18" ht="12.75" customHeight="1">
      <c r="A402" s="266">
        <v>61</v>
      </c>
      <c r="B402" s="28" t="s">
        <v>2019</v>
      </c>
      <c r="C402" s="15" t="s">
        <v>1425</v>
      </c>
      <c r="D402" s="105"/>
      <c r="E402" s="15" t="s">
        <v>1426</v>
      </c>
      <c r="F402" s="15" t="s">
        <v>1427</v>
      </c>
      <c r="G402" s="15" t="s">
        <v>1425</v>
      </c>
      <c r="H402" s="15" t="s">
        <v>1428</v>
      </c>
      <c r="I402" s="15" t="s">
        <v>1429</v>
      </c>
      <c r="J402" s="15" t="s">
        <v>48</v>
      </c>
      <c r="K402" s="266">
        <v>8</v>
      </c>
      <c r="L402" s="14">
        <v>3736</v>
      </c>
      <c r="M402" s="14">
        <v>0</v>
      </c>
      <c r="N402" s="14">
        <f t="shared" si="49"/>
        <v>3736</v>
      </c>
      <c r="O402" s="14">
        <v>3736</v>
      </c>
      <c r="P402" s="14">
        <v>0</v>
      </c>
      <c r="Q402" s="14">
        <v>3736</v>
      </c>
      <c r="R402" s="266" t="s">
        <v>52</v>
      </c>
    </row>
    <row r="403" spans="1:18" ht="12.75" customHeight="1">
      <c r="A403" s="266">
        <v>62</v>
      </c>
      <c r="B403" s="28" t="s">
        <v>2019</v>
      </c>
      <c r="C403" s="15" t="s">
        <v>1430</v>
      </c>
      <c r="D403" s="105"/>
      <c r="E403" s="15"/>
      <c r="F403" s="15" t="s">
        <v>93</v>
      </c>
      <c r="G403" s="15" t="s">
        <v>1430</v>
      </c>
      <c r="H403" s="15" t="s">
        <v>1431</v>
      </c>
      <c r="I403" s="15">
        <v>91184197</v>
      </c>
      <c r="J403" s="15" t="s">
        <v>49</v>
      </c>
      <c r="K403" s="266">
        <v>8</v>
      </c>
      <c r="L403" s="14">
        <v>3749</v>
      </c>
      <c r="M403" s="14">
        <v>1492</v>
      </c>
      <c r="N403" s="14">
        <f t="shared" si="49"/>
        <v>5241</v>
      </c>
      <c r="O403" s="14">
        <v>3749</v>
      </c>
      <c r="P403" s="14">
        <v>1492</v>
      </c>
      <c r="Q403" s="14">
        <v>5241</v>
      </c>
      <c r="R403" s="266" t="s">
        <v>52</v>
      </c>
    </row>
    <row r="404" spans="1:18" ht="12.75" customHeight="1">
      <c r="A404" s="266">
        <v>63</v>
      </c>
      <c r="B404" s="28" t="s">
        <v>2019</v>
      </c>
      <c r="C404" s="15" t="s">
        <v>1458</v>
      </c>
      <c r="D404" s="105"/>
      <c r="E404" s="15" t="s">
        <v>1459</v>
      </c>
      <c r="F404" s="15" t="s">
        <v>1460</v>
      </c>
      <c r="G404" s="15" t="s">
        <v>1458</v>
      </c>
      <c r="H404" s="15" t="s">
        <v>1461</v>
      </c>
      <c r="I404" s="15" t="s">
        <v>1462</v>
      </c>
      <c r="J404" s="15" t="s">
        <v>48</v>
      </c>
      <c r="K404" s="266" t="s">
        <v>70</v>
      </c>
      <c r="L404" s="14">
        <v>5029</v>
      </c>
      <c r="M404" s="14">
        <v>0</v>
      </c>
      <c r="N404" s="14">
        <f t="shared" si="49"/>
        <v>5029</v>
      </c>
      <c r="O404" s="14">
        <v>5029</v>
      </c>
      <c r="P404" s="14">
        <v>0</v>
      </c>
      <c r="Q404" s="14">
        <v>5029</v>
      </c>
      <c r="R404" s="266" t="s">
        <v>52</v>
      </c>
    </row>
    <row r="405" spans="1:18" ht="12.75" customHeight="1">
      <c r="A405" s="266">
        <v>64</v>
      </c>
      <c r="B405" s="28" t="s">
        <v>2019</v>
      </c>
      <c r="C405" s="15" t="s">
        <v>1469</v>
      </c>
      <c r="D405" s="105"/>
      <c r="E405" s="15" t="s">
        <v>1470</v>
      </c>
      <c r="F405" s="15" t="s">
        <v>1471</v>
      </c>
      <c r="G405" s="15" t="s">
        <v>1472</v>
      </c>
      <c r="H405" s="15" t="s">
        <v>1473</v>
      </c>
      <c r="I405" s="15" t="s">
        <v>1474</v>
      </c>
      <c r="J405" s="15" t="s">
        <v>48</v>
      </c>
      <c r="K405" s="266" t="s">
        <v>40</v>
      </c>
      <c r="L405" s="14">
        <v>1518</v>
      </c>
      <c r="M405" s="14">
        <v>0</v>
      </c>
      <c r="N405" s="14">
        <f t="shared" si="49"/>
        <v>1518</v>
      </c>
      <c r="O405" s="14">
        <v>1518</v>
      </c>
      <c r="P405" s="14">
        <v>0</v>
      </c>
      <c r="Q405" s="14">
        <v>1518</v>
      </c>
      <c r="R405" s="266" t="s">
        <v>52</v>
      </c>
    </row>
    <row r="406" spans="1:18" ht="12.75" customHeight="1">
      <c r="A406" s="266">
        <v>65</v>
      </c>
      <c r="B406" s="28" t="s">
        <v>2019</v>
      </c>
      <c r="C406" s="15" t="s">
        <v>1475</v>
      </c>
      <c r="D406" s="105"/>
      <c r="E406" s="15" t="s">
        <v>1476</v>
      </c>
      <c r="F406" s="15" t="s">
        <v>1477</v>
      </c>
      <c r="G406" s="15" t="s">
        <v>1475</v>
      </c>
      <c r="H406" s="15" t="s">
        <v>1478</v>
      </c>
      <c r="I406" s="15">
        <v>56211208</v>
      </c>
      <c r="J406" s="15" t="s">
        <v>48</v>
      </c>
      <c r="K406" s="266" t="s">
        <v>875</v>
      </c>
      <c r="L406" s="14">
        <v>21925</v>
      </c>
      <c r="M406" s="14">
        <v>0</v>
      </c>
      <c r="N406" s="14">
        <f t="shared" si="49"/>
        <v>21925</v>
      </c>
      <c r="O406" s="14">
        <v>21925</v>
      </c>
      <c r="P406" s="14">
        <v>0</v>
      </c>
      <c r="Q406" s="14">
        <v>21925</v>
      </c>
      <c r="R406" s="266" t="s">
        <v>52</v>
      </c>
    </row>
    <row r="407" spans="1:18" ht="12.75" customHeight="1">
      <c r="A407" s="266">
        <v>66</v>
      </c>
      <c r="B407" s="28" t="s">
        <v>2019</v>
      </c>
      <c r="C407" s="15" t="s">
        <v>1479</v>
      </c>
      <c r="D407" s="105"/>
      <c r="E407" s="15" t="s">
        <v>1480</v>
      </c>
      <c r="F407" s="15" t="s">
        <v>1361</v>
      </c>
      <c r="G407" s="15" t="s">
        <v>1479</v>
      </c>
      <c r="H407" s="15" t="s">
        <v>1481</v>
      </c>
      <c r="I407" s="15">
        <v>56209196</v>
      </c>
      <c r="J407" s="15" t="s">
        <v>48</v>
      </c>
      <c r="K407" s="266" t="s">
        <v>1405</v>
      </c>
      <c r="L407" s="14">
        <v>50384</v>
      </c>
      <c r="M407" s="14">
        <v>0</v>
      </c>
      <c r="N407" s="14">
        <f t="shared" si="49"/>
        <v>50384</v>
      </c>
      <c r="O407" s="14">
        <v>50384</v>
      </c>
      <c r="P407" s="14">
        <v>0</v>
      </c>
      <c r="Q407" s="14">
        <v>50384</v>
      </c>
      <c r="R407" s="266" t="s">
        <v>52</v>
      </c>
    </row>
    <row r="408" spans="1:18" ht="12.75" customHeight="1">
      <c r="A408" s="266">
        <v>67</v>
      </c>
      <c r="B408" s="28" t="s">
        <v>2019</v>
      </c>
      <c r="C408" s="15" t="s">
        <v>1482</v>
      </c>
      <c r="D408" s="105"/>
      <c r="E408" s="15" t="s">
        <v>1483</v>
      </c>
      <c r="F408" s="15" t="s">
        <v>1484</v>
      </c>
      <c r="G408" s="15" t="s">
        <v>1482</v>
      </c>
      <c r="H408" s="15" t="s">
        <v>1485</v>
      </c>
      <c r="I408" s="15" t="s">
        <v>1486</v>
      </c>
      <c r="J408" s="15" t="s">
        <v>48</v>
      </c>
      <c r="K408" s="266">
        <v>8</v>
      </c>
      <c r="L408" s="14">
        <v>2904</v>
      </c>
      <c r="M408" s="14">
        <v>0</v>
      </c>
      <c r="N408" s="14">
        <f t="shared" si="49"/>
        <v>2904</v>
      </c>
      <c r="O408" s="14">
        <v>2904</v>
      </c>
      <c r="P408" s="14">
        <v>0</v>
      </c>
      <c r="Q408" s="14">
        <v>2904</v>
      </c>
      <c r="R408" s="266" t="s">
        <v>52</v>
      </c>
    </row>
    <row r="409" spans="1:18" ht="12.75" customHeight="1">
      <c r="A409" s="266">
        <v>68</v>
      </c>
      <c r="B409" s="28" t="s">
        <v>2019</v>
      </c>
      <c r="C409" s="15" t="s">
        <v>1493</v>
      </c>
      <c r="D409" s="105"/>
      <c r="E409" s="15" t="s">
        <v>1494</v>
      </c>
      <c r="F409" s="15" t="s">
        <v>1495</v>
      </c>
      <c r="G409" s="15" t="s">
        <v>1493</v>
      </c>
      <c r="H409" s="15" t="s">
        <v>1496</v>
      </c>
      <c r="I409" s="15" t="s">
        <v>1497</v>
      </c>
      <c r="J409" s="15" t="s">
        <v>48</v>
      </c>
      <c r="K409" s="266" t="s">
        <v>41</v>
      </c>
      <c r="L409" s="14">
        <v>5161</v>
      </c>
      <c r="M409" s="14">
        <v>0</v>
      </c>
      <c r="N409" s="14">
        <f t="shared" si="49"/>
        <v>5161</v>
      </c>
      <c r="O409" s="14">
        <v>5161</v>
      </c>
      <c r="P409" s="14">
        <v>0</v>
      </c>
      <c r="Q409" s="14">
        <v>5161</v>
      </c>
      <c r="R409" s="266" t="s">
        <v>52</v>
      </c>
    </row>
    <row r="410" spans="1:18" ht="12.75" customHeight="1">
      <c r="A410" s="266">
        <v>69</v>
      </c>
      <c r="B410" s="28" t="s">
        <v>2019</v>
      </c>
      <c r="C410" s="15" t="s">
        <v>1498</v>
      </c>
      <c r="D410" s="105" t="s">
        <v>1499</v>
      </c>
      <c r="E410" s="15" t="s">
        <v>1500</v>
      </c>
      <c r="F410" s="15" t="s">
        <v>1501</v>
      </c>
      <c r="G410" s="15" t="s">
        <v>1502</v>
      </c>
      <c r="H410" s="15" t="s">
        <v>1503</v>
      </c>
      <c r="I410" s="15">
        <v>46620215</v>
      </c>
      <c r="J410" s="15" t="s">
        <v>48</v>
      </c>
      <c r="K410" s="266">
        <v>14</v>
      </c>
      <c r="L410" s="14">
        <v>3062</v>
      </c>
      <c r="M410" s="14">
        <v>0</v>
      </c>
      <c r="N410" s="14">
        <f t="shared" si="49"/>
        <v>3062</v>
      </c>
      <c r="O410" s="14">
        <v>3062</v>
      </c>
      <c r="P410" s="14">
        <v>0</v>
      </c>
      <c r="Q410" s="14">
        <v>3062</v>
      </c>
      <c r="R410" s="266" t="s">
        <v>52</v>
      </c>
    </row>
    <row r="411" spans="1:18" ht="12.75" customHeight="1">
      <c r="A411" s="266">
        <v>70</v>
      </c>
      <c r="B411" s="28" t="s">
        <v>2019</v>
      </c>
      <c r="C411" s="15" t="s">
        <v>1514</v>
      </c>
      <c r="D411" s="105"/>
      <c r="E411" s="15" t="s">
        <v>1515</v>
      </c>
      <c r="F411" s="15" t="s">
        <v>1516</v>
      </c>
      <c r="G411" s="15" t="s">
        <v>1517</v>
      </c>
      <c r="H411" s="15" t="s">
        <v>1518</v>
      </c>
      <c r="I411" s="15" t="s">
        <v>1519</v>
      </c>
      <c r="J411" s="15" t="s">
        <v>48</v>
      </c>
      <c r="K411" s="266" t="s">
        <v>40</v>
      </c>
      <c r="L411" s="14">
        <v>5636</v>
      </c>
      <c r="M411" s="14">
        <v>0</v>
      </c>
      <c r="N411" s="14">
        <f t="shared" si="49"/>
        <v>5636</v>
      </c>
      <c r="O411" s="14">
        <v>5636</v>
      </c>
      <c r="P411" s="14">
        <v>0</v>
      </c>
      <c r="Q411" s="14">
        <v>5636</v>
      </c>
      <c r="R411" s="266" t="s">
        <v>52</v>
      </c>
    </row>
    <row r="412" spans="1:18" ht="12.75" customHeight="1">
      <c r="A412" s="266">
        <v>71</v>
      </c>
      <c r="B412" s="28" t="s">
        <v>2019</v>
      </c>
      <c r="C412" s="15" t="s">
        <v>1520</v>
      </c>
      <c r="D412" s="105" t="s">
        <v>1521</v>
      </c>
      <c r="E412" s="15" t="s">
        <v>1522</v>
      </c>
      <c r="F412" s="15" t="s">
        <v>1035</v>
      </c>
      <c r="G412" s="15" t="s">
        <v>1517</v>
      </c>
      <c r="H412" s="15" t="s">
        <v>1523</v>
      </c>
      <c r="I412" s="15">
        <v>90551843</v>
      </c>
      <c r="J412" s="15" t="s">
        <v>48</v>
      </c>
      <c r="K412" s="266">
        <v>8</v>
      </c>
      <c r="L412" s="14">
        <v>3656</v>
      </c>
      <c r="M412" s="14">
        <v>0</v>
      </c>
      <c r="N412" s="14">
        <f t="shared" si="49"/>
        <v>3656</v>
      </c>
      <c r="O412" s="14">
        <v>3656</v>
      </c>
      <c r="P412" s="14">
        <v>0</v>
      </c>
      <c r="Q412" s="14">
        <v>3656</v>
      </c>
      <c r="R412" s="266" t="s">
        <v>52</v>
      </c>
    </row>
    <row r="413" spans="1:18" ht="12.75" customHeight="1">
      <c r="A413" s="266">
        <v>72</v>
      </c>
      <c r="B413" s="28" t="s">
        <v>2019</v>
      </c>
      <c r="C413" s="15" t="s">
        <v>1524</v>
      </c>
      <c r="D413" s="105"/>
      <c r="E413" s="15" t="s">
        <v>1525</v>
      </c>
      <c r="F413" s="15" t="s">
        <v>1477</v>
      </c>
      <c r="G413" s="15" t="s">
        <v>1524</v>
      </c>
      <c r="H413" s="15" t="s">
        <v>1526</v>
      </c>
      <c r="I413" s="15" t="s">
        <v>1527</v>
      </c>
      <c r="J413" s="15" t="s">
        <v>48</v>
      </c>
      <c r="K413" s="266" t="s">
        <v>40</v>
      </c>
      <c r="L413" s="14">
        <v>4937</v>
      </c>
      <c r="M413" s="14">
        <v>0</v>
      </c>
      <c r="N413" s="14">
        <f>(L413+M413)</f>
        <v>4937</v>
      </c>
      <c r="O413" s="14">
        <v>4937</v>
      </c>
      <c r="P413" s="14">
        <v>0</v>
      </c>
      <c r="Q413" s="14">
        <v>4937</v>
      </c>
      <c r="R413" s="266" t="s">
        <v>52</v>
      </c>
    </row>
    <row r="414" spans="1:18" ht="12.75" customHeight="1">
      <c r="A414" s="266">
        <v>73</v>
      </c>
      <c r="B414" s="28" t="s">
        <v>2019</v>
      </c>
      <c r="C414" s="15" t="s">
        <v>1528</v>
      </c>
      <c r="D414" s="106"/>
      <c r="E414" s="15" t="s">
        <v>1529</v>
      </c>
      <c r="F414" s="15" t="s">
        <v>1530</v>
      </c>
      <c r="G414" s="15" t="s">
        <v>1528</v>
      </c>
      <c r="H414" s="15" t="s">
        <v>1531</v>
      </c>
      <c r="I414" s="15">
        <v>90965336</v>
      </c>
      <c r="J414" s="15" t="s">
        <v>49</v>
      </c>
      <c r="K414" s="266">
        <v>22</v>
      </c>
      <c r="L414" s="14">
        <v>13952</v>
      </c>
      <c r="M414" s="14">
        <v>5702</v>
      </c>
      <c r="N414" s="14">
        <f t="shared" ref="N414:N440" si="50">(L414+M414)</f>
        <v>19654</v>
      </c>
      <c r="O414" s="14">
        <v>13952</v>
      </c>
      <c r="P414" s="14">
        <v>5702</v>
      </c>
      <c r="Q414" s="14">
        <v>19654</v>
      </c>
      <c r="R414" s="266" t="s">
        <v>52</v>
      </c>
    </row>
    <row r="415" spans="1:18" ht="12.75" customHeight="1">
      <c r="A415" s="266">
        <v>74</v>
      </c>
      <c r="B415" s="28" t="s">
        <v>2019</v>
      </c>
      <c r="C415" s="15" t="s">
        <v>203</v>
      </c>
      <c r="D415" s="105" t="s">
        <v>1538</v>
      </c>
      <c r="E415" s="15" t="s">
        <v>1539</v>
      </c>
      <c r="F415" s="15" t="s">
        <v>1540</v>
      </c>
      <c r="G415" s="15" t="s">
        <v>203</v>
      </c>
      <c r="H415" s="15" t="s">
        <v>1541</v>
      </c>
      <c r="I415" s="15">
        <v>91299997</v>
      </c>
      <c r="J415" s="15" t="s">
        <v>48</v>
      </c>
      <c r="K415" s="266">
        <v>33</v>
      </c>
      <c r="L415" s="14">
        <v>56483</v>
      </c>
      <c r="M415" s="14">
        <v>0</v>
      </c>
      <c r="N415" s="14">
        <f t="shared" si="50"/>
        <v>56483</v>
      </c>
      <c r="O415" s="14">
        <v>56483</v>
      </c>
      <c r="P415" s="14">
        <v>0</v>
      </c>
      <c r="Q415" s="14">
        <v>56483</v>
      </c>
      <c r="R415" s="266" t="s">
        <v>52</v>
      </c>
    </row>
    <row r="416" spans="1:18" ht="12.75" customHeight="1">
      <c r="A416" s="266">
        <v>75</v>
      </c>
      <c r="B416" s="28" t="s">
        <v>2019</v>
      </c>
      <c r="C416" s="15" t="s">
        <v>1551</v>
      </c>
      <c r="D416" s="106"/>
      <c r="E416" s="15" t="s">
        <v>1552</v>
      </c>
      <c r="F416" s="15" t="s">
        <v>746</v>
      </c>
      <c r="G416" s="15" t="s">
        <v>1551</v>
      </c>
      <c r="H416" s="15" t="s">
        <v>1553</v>
      </c>
      <c r="I416" s="15">
        <v>90265532</v>
      </c>
      <c r="J416" s="15" t="s">
        <v>48</v>
      </c>
      <c r="K416" s="266">
        <v>14</v>
      </c>
      <c r="L416" s="14">
        <v>2152</v>
      </c>
      <c r="M416" s="14">
        <v>0</v>
      </c>
      <c r="N416" s="14">
        <f t="shared" si="50"/>
        <v>2152</v>
      </c>
      <c r="O416" s="14">
        <v>2152</v>
      </c>
      <c r="P416" s="14">
        <v>0</v>
      </c>
      <c r="Q416" s="14">
        <v>2152</v>
      </c>
      <c r="R416" s="266" t="s">
        <v>52</v>
      </c>
    </row>
    <row r="417" spans="1:18" ht="12.75" customHeight="1">
      <c r="A417" s="266">
        <v>76</v>
      </c>
      <c r="B417" s="28" t="s">
        <v>2019</v>
      </c>
      <c r="C417" s="15" t="s">
        <v>1554</v>
      </c>
      <c r="D417" s="106" t="s">
        <v>1555</v>
      </c>
      <c r="E417" s="15" t="s">
        <v>1556</v>
      </c>
      <c r="F417" s="15" t="s">
        <v>1557</v>
      </c>
      <c r="G417" s="15" t="s">
        <v>1554</v>
      </c>
      <c r="H417" s="15" t="s">
        <v>1558</v>
      </c>
      <c r="I417" s="15" t="s">
        <v>1559</v>
      </c>
      <c r="J417" s="15" t="s">
        <v>48</v>
      </c>
      <c r="K417" s="266" t="s">
        <v>37</v>
      </c>
      <c r="L417" s="14">
        <v>10547</v>
      </c>
      <c r="M417" s="14">
        <v>0</v>
      </c>
      <c r="N417" s="14">
        <f t="shared" si="50"/>
        <v>10547</v>
      </c>
      <c r="O417" s="14">
        <v>10547</v>
      </c>
      <c r="P417" s="14">
        <v>0</v>
      </c>
      <c r="Q417" s="14">
        <v>10547</v>
      </c>
      <c r="R417" s="266" t="s">
        <v>52</v>
      </c>
    </row>
    <row r="418" spans="1:18" ht="12.75" customHeight="1">
      <c r="A418" s="266">
        <v>77</v>
      </c>
      <c r="B418" s="28" t="s">
        <v>2019</v>
      </c>
      <c r="C418" s="15" t="s">
        <v>1560</v>
      </c>
      <c r="D418" s="106"/>
      <c r="E418" s="15" t="s">
        <v>1561</v>
      </c>
      <c r="F418" s="15" t="s">
        <v>1562</v>
      </c>
      <c r="G418" s="15" t="s">
        <v>1560</v>
      </c>
      <c r="H418" s="15" t="s">
        <v>1563</v>
      </c>
      <c r="I418" s="15">
        <v>91054726</v>
      </c>
      <c r="J418" s="15" t="s">
        <v>49</v>
      </c>
      <c r="K418" s="266">
        <v>8</v>
      </c>
      <c r="L418" s="14">
        <v>1241</v>
      </c>
      <c r="M418" s="14">
        <v>3894</v>
      </c>
      <c r="N418" s="14">
        <f t="shared" si="50"/>
        <v>5135</v>
      </c>
      <c r="O418" s="14">
        <v>1241</v>
      </c>
      <c r="P418" s="14">
        <v>3894</v>
      </c>
      <c r="Q418" s="14">
        <v>5135</v>
      </c>
      <c r="R418" s="266" t="s">
        <v>52</v>
      </c>
    </row>
    <row r="419" spans="1:18" ht="12.75" customHeight="1">
      <c r="A419" s="266">
        <v>78</v>
      </c>
      <c r="B419" s="28" t="s">
        <v>2019</v>
      </c>
      <c r="C419" s="15" t="s">
        <v>1612</v>
      </c>
      <c r="D419" s="105"/>
      <c r="E419" s="15" t="s">
        <v>1613</v>
      </c>
      <c r="F419" s="15" t="s">
        <v>1614</v>
      </c>
      <c r="G419" s="15" t="s">
        <v>1612</v>
      </c>
      <c r="H419" s="15" t="s">
        <v>1615</v>
      </c>
      <c r="I419" s="15">
        <v>56431805</v>
      </c>
      <c r="J419" s="15" t="s">
        <v>48</v>
      </c>
      <c r="K419" s="266" t="s">
        <v>39</v>
      </c>
      <c r="L419" s="14">
        <v>24143</v>
      </c>
      <c r="M419" s="14">
        <v>0</v>
      </c>
      <c r="N419" s="14">
        <f t="shared" si="50"/>
        <v>24143</v>
      </c>
      <c r="O419" s="14">
        <v>24143</v>
      </c>
      <c r="P419" s="14">
        <v>0</v>
      </c>
      <c r="Q419" s="14">
        <v>24143</v>
      </c>
      <c r="R419" s="266" t="s">
        <v>52</v>
      </c>
    </row>
    <row r="420" spans="1:18" ht="12.75" customHeight="1">
      <c r="A420" s="266">
        <v>79</v>
      </c>
      <c r="B420" s="28" t="s">
        <v>2019</v>
      </c>
      <c r="C420" s="15" t="s">
        <v>1616</v>
      </c>
      <c r="D420" s="105"/>
      <c r="E420" s="15" t="s">
        <v>1617</v>
      </c>
      <c r="F420" s="15" t="s">
        <v>1618</v>
      </c>
      <c r="G420" s="15" t="s">
        <v>1616</v>
      </c>
      <c r="H420" s="15" t="s">
        <v>1619</v>
      </c>
      <c r="I420" s="15" t="s">
        <v>1620</v>
      </c>
      <c r="J420" s="15" t="s">
        <v>48</v>
      </c>
      <c r="K420" s="266" t="s">
        <v>70</v>
      </c>
      <c r="L420" s="14">
        <v>7418</v>
      </c>
      <c r="M420" s="14">
        <v>0</v>
      </c>
      <c r="N420" s="14">
        <f t="shared" si="50"/>
        <v>7418</v>
      </c>
      <c r="O420" s="14">
        <v>7418</v>
      </c>
      <c r="P420" s="14">
        <v>0</v>
      </c>
      <c r="Q420" s="14">
        <v>7418</v>
      </c>
      <c r="R420" s="266" t="s">
        <v>52</v>
      </c>
    </row>
    <row r="421" spans="1:18" ht="12.75" customHeight="1">
      <c r="A421" s="266">
        <v>80</v>
      </c>
      <c r="B421" s="28" t="s">
        <v>2019</v>
      </c>
      <c r="C421" s="15" t="s">
        <v>1625</v>
      </c>
      <c r="D421" s="105"/>
      <c r="E421" s="15" t="s">
        <v>1626</v>
      </c>
      <c r="F421" s="15" t="s">
        <v>1627</v>
      </c>
      <c r="G421" s="15" t="s">
        <v>1625</v>
      </c>
      <c r="H421" s="15" t="s">
        <v>1628</v>
      </c>
      <c r="I421" s="15">
        <v>56211364</v>
      </c>
      <c r="J421" s="15" t="s">
        <v>48</v>
      </c>
      <c r="K421" s="266" t="s">
        <v>39</v>
      </c>
      <c r="L421" s="14">
        <v>24671</v>
      </c>
      <c r="M421" s="14">
        <v>0</v>
      </c>
      <c r="N421" s="14">
        <f t="shared" si="50"/>
        <v>24671</v>
      </c>
      <c r="O421" s="14">
        <v>24671</v>
      </c>
      <c r="P421" s="14">
        <v>0</v>
      </c>
      <c r="Q421" s="14">
        <v>24671</v>
      </c>
      <c r="R421" s="266" t="s">
        <v>52</v>
      </c>
    </row>
    <row r="422" spans="1:18" ht="12.75" customHeight="1">
      <c r="A422" s="266">
        <v>81</v>
      </c>
      <c r="B422" s="28" t="s">
        <v>2019</v>
      </c>
      <c r="C422" s="15" t="s">
        <v>1629</v>
      </c>
      <c r="D422" s="106"/>
      <c r="E422" s="15" t="s">
        <v>1630</v>
      </c>
      <c r="F422" s="15" t="s">
        <v>1631</v>
      </c>
      <c r="G422" s="15" t="s">
        <v>1629</v>
      </c>
      <c r="H422" s="15" t="s">
        <v>1632</v>
      </c>
      <c r="I422" s="15">
        <v>56401054</v>
      </c>
      <c r="J422" s="15" t="s">
        <v>48</v>
      </c>
      <c r="K422" s="266" t="s">
        <v>875</v>
      </c>
      <c r="L422" s="14">
        <v>22229</v>
      </c>
      <c r="M422" s="14">
        <v>0</v>
      </c>
      <c r="N422" s="14">
        <f t="shared" si="50"/>
        <v>22229</v>
      </c>
      <c r="O422" s="14">
        <v>22229</v>
      </c>
      <c r="P422" s="14">
        <v>0</v>
      </c>
      <c r="Q422" s="14">
        <v>22229</v>
      </c>
      <c r="R422" s="266" t="s">
        <v>52</v>
      </c>
    </row>
    <row r="423" spans="1:18" ht="12.75" customHeight="1">
      <c r="A423" s="266">
        <v>82</v>
      </c>
      <c r="B423" s="28" t="s">
        <v>2019</v>
      </c>
      <c r="C423" s="15" t="s">
        <v>1633</v>
      </c>
      <c r="D423" s="15" t="s">
        <v>1634</v>
      </c>
      <c r="E423" s="15" t="s">
        <v>1635</v>
      </c>
      <c r="F423" s="15" t="s">
        <v>1636</v>
      </c>
      <c r="G423" s="15" t="s">
        <v>1633</v>
      </c>
      <c r="H423" s="15" t="s">
        <v>1637</v>
      </c>
      <c r="I423" s="15">
        <v>91224093</v>
      </c>
      <c r="J423" s="15" t="s">
        <v>48</v>
      </c>
      <c r="K423" s="266">
        <v>8</v>
      </c>
      <c r="L423" s="14">
        <v>2086</v>
      </c>
      <c r="M423" s="14">
        <v>0</v>
      </c>
      <c r="N423" s="14">
        <f t="shared" si="50"/>
        <v>2086</v>
      </c>
      <c r="O423" s="14">
        <v>2086</v>
      </c>
      <c r="P423" s="14">
        <v>0</v>
      </c>
      <c r="Q423" s="14">
        <v>2086</v>
      </c>
      <c r="R423" s="266" t="s">
        <v>52</v>
      </c>
    </row>
    <row r="424" spans="1:18" ht="12.75" customHeight="1">
      <c r="A424" s="266">
        <v>83</v>
      </c>
      <c r="B424" s="28" t="s">
        <v>2019</v>
      </c>
      <c r="C424" s="15" t="s">
        <v>1664</v>
      </c>
      <c r="D424" s="105"/>
      <c r="E424" s="15" t="s">
        <v>1665</v>
      </c>
      <c r="F424" s="15" t="s">
        <v>1427</v>
      </c>
      <c r="G424" s="15" t="s">
        <v>1664</v>
      </c>
      <c r="H424" s="15" t="s">
        <v>1666</v>
      </c>
      <c r="I424" s="15" t="s">
        <v>1667</v>
      </c>
      <c r="J424" s="15" t="s">
        <v>48</v>
      </c>
      <c r="K424" s="266">
        <v>8</v>
      </c>
      <c r="L424" s="14">
        <v>5491</v>
      </c>
      <c r="M424" s="14">
        <v>0</v>
      </c>
      <c r="N424" s="14">
        <f t="shared" si="50"/>
        <v>5491</v>
      </c>
      <c r="O424" s="14">
        <v>5491</v>
      </c>
      <c r="P424" s="14">
        <v>0</v>
      </c>
      <c r="Q424" s="14">
        <v>5491</v>
      </c>
      <c r="R424" s="266" t="s">
        <v>52</v>
      </c>
    </row>
    <row r="425" spans="1:18" ht="12.75" customHeight="1">
      <c r="A425" s="266">
        <v>84</v>
      </c>
      <c r="B425" s="28" t="s">
        <v>2019</v>
      </c>
      <c r="C425" s="15" t="s">
        <v>1668</v>
      </c>
      <c r="D425" s="105"/>
      <c r="E425" s="15" t="s">
        <v>1669</v>
      </c>
      <c r="F425" s="15" t="s">
        <v>1670</v>
      </c>
      <c r="G425" s="15" t="s">
        <v>1668</v>
      </c>
      <c r="H425" s="15" t="s">
        <v>1671</v>
      </c>
      <c r="I425" s="15">
        <v>90904074</v>
      </c>
      <c r="J425" s="15" t="s">
        <v>49</v>
      </c>
      <c r="K425" s="266">
        <v>8</v>
      </c>
      <c r="L425" s="14">
        <v>752</v>
      </c>
      <c r="M425" s="14">
        <v>2152</v>
      </c>
      <c r="N425" s="14">
        <f t="shared" si="50"/>
        <v>2904</v>
      </c>
      <c r="O425" s="14">
        <v>752</v>
      </c>
      <c r="P425" s="14">
        <v>2152</v>
      </c>
      <c r="Q425" s="14">
        <v>2904</v>
      </c>
      <c r="R425" s="266" t="s">
        <v>52</v>
      </c>
    </row>
    <row r="426" spans="1:18" ht="12.75" customHeight="1">
      <c r="A426" s="266">
        <v>85</v>
      </c>
      <c r="B426" s="28" t="s">
        <v>2019</v>
      </c>
      <c r="C426" s="15" t="s">
        <v>803</v>
      </c>
      <c r="D426" s="105" t="s">
        <v>1679</v>
      </c>
      <c r="E426" s="15" t="s">
        <v>1680</v>
      </c>
      <c r="F426" s="15" t="s">
        <v>802</v>
      </c>
      <c r="G426" s="15" t="s">
        <v>803</v>
      </c>
      <c r="H426" s="15" t="s">
        <v>1681</v>
      </c>
      <c r="I426" s="15" t="s">
        <v>1682</v>
      </c>
      <c r="J426" s="15" t="s">
        <v>48</v>
      </c>
      <c r="K426" s="266">
        <v>8</v>
      </c>
      <c r="L426" s="14">
        <v>5372</v>
      </c>
      <c r="M426" s="14">
        <v>0</v>
      </c>
      <c r="N426" s="14">
        <f t="shared" si="50"/>
        <v>5372</v>
      </c>
      <c r="O426" s="14">
        <v>5372</v>
      </c>
      <c r="P426" s="14">
        <v>0</v>
      </c>
      <c r="Q426" s="14">
        <v>5372</v>
      </c>
      <c r="R426" s="266" t="s">
        <v>52</v>
      </c>
    </row>
    <row r="427" spans="1:18" ht="12.75" customHeight="1">
      <c r="A427" s="266">
        <v>86</v>
      </c>
      <c r="B427" s="28" t="s">
        <v>2019</v>
      </c>
      <c r="C427" s="15" t="s">
        <v>1683</v>
      </c>
      <c r="D427" s="105"/>
      <c r="E427" s="15" t="s">
        <v>1684</v>
      </c>
      <c r="F427" s="15" t="s">
        <v>1126</v>
      </c>
      <c r="G427" s="15" t="s">
        <v>1683</v>
      </c>
      <c r="H427" s="15" t="s">
        <v>1685</v>
      </c>
      <c r="I427" s="15" t="s">
        <v>1686</v>
      </c>
      <c r="J427" s="15" t="s">
        <v>48</v>
      </c>
      <c r="K427" s="266" t="s">
        <v>37</v>
      </c>
      <c r="L427" s="14">
        <v>2548</v>
      </c>
      <c r="M427" s="14">
        <v>0</v>
      </c>
      <c r="N427" s="14">
        <f t="shared" si="50"/>
        <v>2548</v>
      </c>
      <c r="O427" s="14">
        <v>2548</v>
      </c>
      <c r="P427" s="14">
        <v>0</v>
      </c>
      <c r="Q427" s="14">
        <v>2548</v>
      </c>
      <c r="R427" s="266" t="s">
        <v>52</v>
      </c>
    </row>
    <row r="428" spans="1:18" ht="12.75" customHeight="1">
      <c r="A428" s="266">
        <v>87</v>
      </c>
      <c r="B428" s="28" t="s">
        <v>2019</v>
      </c>
      <c r="C428" s="15" t="s">
        <v>1687</v>
      </c>
      <c r="D428" s="106"/>
      <c r="E428" s="15" t="s">
        <v>1688</v>
      </c>
      <c r="F428" s="15" t="s">
        <v>1389</v>
      </c>
      <c r="G428" s="15" t="s">
        <v>1687</v>
      </c>
      <c r="H428" s="15" t="s">
        <v>1689</v>
      </c>
      <c r="I428" s="15">
        <v>56317415</v>
      </c>
      <c r="J428" s="15" t="s">
        <v>48</v>
      </c>
      <c r="K428" s="266" t="s">
        <v>1405</v>
      </c>
      <c r="L428" s="14">
        <v>24103</v>
      </c>
      <c r="M428" s="14">
        <v>0</v>
      </c>
      <c r="N428" s="14">
        <f t="shared" si="50"/>
        <v>24103</v>
      </c>
      <c r="O428" s="14">
        <v>24103</v>
      </c>
      <c r="P428" s="14">
        <v>0</v>
      </c>
      <c r="Q428" s="14">
        <v>24103</v>
      </c>
      <c r="R428" s="266" t="s">
        <v>52</v>
      </c>
    </row>
    <row r="429" spans="1:18" ht="12.75" customHeight="1">
      <c r="A429" s="266">
        <v>88</v>
      </c>
      <c r="B429" s="28" t="s">
        <v>2019</v>
      </c>
      <c r="C429" s="15" t="s">
        <v>1690</v>
      </c>
      <c r="D429" s="105"/>
      <c r="E429" s="15" t="s">
        <v>1691</v>
      </c>
      <c r="F429" s="15" t="s">
        <v>1412</v>
      </c>
      <c r="G429" s="15" t="s">
        <v>1690</v>
      </c>
      <c r="H429" s="15" t="s">
        <v>1692</v>
      </c>
      <c r="I429" s="15">
        <v>90555283</v>
      </c>
      <c r="J429" s="15" t="s">
        <v>48</v>
      </c>
      <c r="K429" s="266">
        <v>8</v>
      </c>
      <c r="L429" s="14">
        <v>5993</v>
      </c>
      <c r="M429" s="14">
        <v>0</v>
      </c>
      <c r="N429" s="14">
        <f t="shared" si="50"/>
        <v>5993</v>
      </c>
      <c r="O429" s="14">
        <v>5993</v>
      </c>
      <c r="P429" s="14">
        <v>0</v>
      </c>
      <c r="Q429" s="14">
        <v>5993</v>
      </c>
      <c r="R429" s="266" t="s">
        <v>52</v>
      </c>
    </row>
    <row r="430" spans="1:18" ht="12.75" customHeight="1">
      <c r="A430" s="266">
        <v>89</v>
      </c>
      <c r="B430" s="28" t="s">
        <v>2019</v>
      </c>
      <c r="C430" s="15" t="s">
        <v>1697</v>
      </c>
      <c r="D430" s="105"/>
      <c r="E430" s="15" t="s">
        <v>1698</v>
      </c>
      <c r="F430" s="15" t="s">
        <v>1699</v>
      </c>
      <c r="G430" s="15" t="s">
        <v>1697</v>
      </c>
      <c r="H430" s="15" t="s">
        <v>1700</v>
      </c>
      <c r="I430" s="15" t="s">
        <v>1701</v>
      </c>
      <c r="J430" s="15" t="s">
        <v>48</v>
      </c>
      <c r="K430" s="266" t="s">
        <v>41</v>
      </c>
      <c r="L430" s="14">
        <v>2746</v>
      </c>
      <c r="M430" s="14">
        <v>0</v>
      </c>
      <c r="N430" s="14">
        <f t="shared" si="50"/>
        <v>2746</v>
      </c>
      <c r="O430" s="14">
        <v>2746</v>
      </c>
      <c r="P430" s="14">
        <v>0</v>
      </c>
      <c r="Q430" s="14">
        <v>2746</v>
      </c>
      <c r="R430" s="266" t="s">
        <v>52</v>
      </c>
    </row>
    <row r="431" spans="1:18" ht="12.75" customHeight="1">
      <c r="A431" s="266">
        <v>90</v>
      </c>
      <c r="B431" s="28" t="s">
        <v>2019</v>
      </c>
      <c r="C431" s="15" t="s">
        <v>1713</v>
      </c>
      <c r="D431" s="105" t="s">
        <v>1714</v>
      </c>
      <c r="E431" s="15" t="s">
        <v>1715</v>
      </c>
      <c r="F431" s="15" t="s">
        <v>1381</v>
      </c>
      <c r="G431" s="15" t="s">
        <v>1713</v>
      </c>
      <c r="H431" s="15" t="s">
        <v>1716</v>
      </c>
      <c r="I431" s="15" t="s">
        <v>1717</v>
      </c>
      <c r="J431" s="15" t="s">
        <v>48</v>
      </c>
      <c r="K431" s="266" t="s">
        <v>37</v>
      </c>
      <c r="L431" s="14">
        <v>6521</v>
      </c>
      <c r="M431" s="14">
        <v>0</v>
      </c>
      <c r="N431" s="14">
        <f t="shared" si="50"/>
        <v>6521</v>
      </c>
      <c r="O431" s="14">
        <v>6521</v>
      </c>
      <c r="P431" s="14">
        <v>0</v>
      </c>
      <c r="Q431" s="14">
        <v>6521</v>
      </c>
      <c r="R431" s="266" t="s">
        <v>52</v>
      </c>
    </row>
    <row r="432" spans="1:18" ht="12.75" customHeight="1">
      <c r="A432" s="266">
        <v>91</v>
      </c>
      <c r="B432" s="28" t="s">
        <v>2019</v>
      </c>
      <c r="C432" s="15" t="s">
        <v>1728</v>
      </c>
      <c r="D432" s="105"/>
      <c r="E432" s="15" t="s">
        <v>1729</v>
      </c>
      <c r="F432" s="15" t="s">
        <v>1730</v>
      </c>
      <c r="G432" s="15" t="s">
        <v>1728</v>
      </c>
      <c r="H432" s="15" t="s">
        <v>1731</v>
      </c>
      <c r="I432" s="15">
        <v>90599747</v>
      </c>
      <c r="J432" s="15" t="s">
        <v>48</v>
      </c>
      <c r="K432" s="266" t="s">
        <v>70</v>
      </c>
      <c r="L432" s="14">
        <v>7907</v>
      </c>
      <c r="M432" s="14">
        <v>0</v>
      </c>
      <c r="N432" s="14">
        <f t="shared" si="50"/>
        <v>7907</v>
      </c>
      <c r="O432" s="14">
        <v>7907</v>
      </c>
      <c r="P432" s="14">
        <v>0</v>
      </c>
      <c r="Q432" s="14">
        <v>7907</v>
      </c>
      <c r="R432" s="266" t="s">
        <v>52</v>
      </c>
    </row>
    <row r="433" spans="1:18" ht="12.75" customHeight="1">
      <c r="A433" s="266">
        <v>92</v>
      </c>
      <c r="B433" s="28" t="s">
        <v>2019</v>
      </c>
      <c r="C433" s="15" t="s">
        <v>1749</v>
      </c>
      <c r="D433" s="106"/>
      <c r="E433" s="15" t="s">
        <v>1750</v>
      </c>
      <c r="F433" s="15" t="s">
        <v>1751</v>
      </c>
      <c r="G433" s="15" t="s">
        <v>1752</v>
      </c>
      <c r="H433" s="15" t="s">
        <v>1753</v>
      </c>
      <c r="I433" s="15">
        <v>90643600</v>
      </c>
      <c r="J433" s="15" t="s">
        <v>48</v>
      </c>
      <c r="K433" s="266">
        <v>8</v>
      </c>
      <c r="L433" s="14">
        <v>2112</v>
      </c>
      <c r="M433" s="14">
        <v>0</v>
      </c>
      <c r="N433" s="14">
        <f t="shared" si="50"/>
        <v>2112</v>
      </c>
      <c r="O433" s="14">
        <v>2112</v>
      </c>
      <c r="P433" s="14">
        <v>0</v>
      </c>
      <c r="Q433" s="14">
        <v>2112</v>
      </c>
      <c r="R433" s="266" t="s">
        <v>52</v>
      </c>
    </row>
    <row r="434" spans="1:18" ht="12.75" customHeight="1">
      <c r="A434" s="266">
        <v>93</v>
      </c>
      <c r="B434" s="28" t="s">
        <v>2019</v>
      </c>
      <c r="C434" s="15" t="s">
        <v>793</v>
      </c>
      <c r="D434" s="105" t="s">
        <v>1763</v>
      </c>
      <c r="E434" s="15" t="s">
        <v>1764</v>
      </c>
      <c r="F434" s="15" t="s">
        <v>792</v>
      </c>
      <c r="G434" s="15" t="s">
        <v>793</v>
      </c>
      <c r="H434" s="15" t="s">
        <v>1765</v>
      </c>
      <c r="I434" s="15">
        <v>56280403</v>
      </c>
      <c r="J434" s="15" t="s">
        <v>48</v>
      </c>
      <c r="K434" s="266">
        <v>20</v>
      </c>
      <c r="L434" s="14">
        <v>47810</v>
      </c>
      <c r="M434" s="14">
        <v>0</v>
      </c>
      <c r="N434" s="14">
        <f t="shared" si="50"/>
        <v>47810</v>
      </c>
      <c r="O434" s="14">
        <v>47810</v>
      </c>
      <c r="P434" s="14">
        <v>0</v>
      </c>
      <c r="Q434" s="14">
        <v>47810</v>
      </c>
      <c r="R434" s="266" t="s">
        <v>52</v>
      </c>
    </row>
    <row r="435" spans="1:18" ht="12.75" customHeight="1">
      <c r="A435" s="266">
        <v>94</v>
      </c>
      <c r="B435" s="28" t="s">
        <v>2019</v>
      </c>
      <c r="C435" s="15" t="s">
        <v>1766</v>
      </c>
      <c r="D435" s="106"/>
      <c r="E435" s="15" t="s">
        <v>1767</v>
      </c>
      <c r="F435" s="15" t="s">
        <v>1768</v>
      </c>
      <c r="G435" s="15" t="s">
        <v>1766</v>
      </c>
      <c r="H435" s="15" t="s">
        <v>1769</v>
      </c>
      <c r="I435" s="15" t="s">
        <v>1770</v>
      </c>
      <c r="J435" s="15" t="s">
        <v>48</v>
      </c>
      <c r="K435" s="266" t="s">
        <v>37</v>
      </c>
      <c r="L435" s="14">
        <v>9583</v>
      </c>
      <c r="M435" s="14">
        <v>0</v>
      </c>
      <c r="N435" s="14">
        <f t="shared" si="50"/>
        <v>9583</v>
      </c>
      <c r="O435" s="14">
        <v>9583</v>
      </c>
      <c r="P435" s="14">
        <v>0</v>
      </c>
      <c r="Q435" s="14">
        <v>9583</v>
      </c>
      <c r="R435" s="266" t="s">
        <v>52</v>
      </c>
    </row>
    <row r="436" spans="1:18" ht="12.75" customHeight="1">
      <c r="A436" s="266">
        <v>95</v>
      </c>
      <c r="B436" s="28" t="s">
        <v>2019</v>
      </c>
      <c r="C436" s="15" t="s">
        <v>1781</v>
      </c>
      <c r="D436" s="106"/>
      <c r="E436" s="15"/>
      <c r="F436" s="15" t="s">
        <v>1782</v>
      </c>
      <c r="G436" s="15" t="s">
        <v>1781</v>
      </c>
      <c r="H436" s="15" t="s">
        <v>1783</v>
      </c>
      <c r="I436" s="15" t="s">
        <v>1784</v>
      </c>
      <c r="J436" s="15" t="s">
        <v>48</v>
      </c>
      <c r="K436" s="266" t="s">
        <v>37</v>
      </c>
      <c r="L436" s="14">
        <v>2534</v>
      </c>
      <c r="M436" s="14">
        <v>0</v>
      </c>
      <c r="N436" s="14">
        <f t="shared" si="50"/>
        <v>2534</v>
      </c>
      <c r="O436" s="14">
        <v>2534</v>
      </c>
      <c r="P436" s="14">
        <v>0</v>
      </c>
      <c r="Q436" s="14">
        <v>2534</v>
      </c>
      <c r="R436" s="266" t="s">
        <v>52</v>
      </c>
    </row>
    <row r="437" spans="1:18" ht="12.75" customHeight="1">
      <c r="A437" s="266">
        <v>96</v>
      </c>
      <c r="B437" s="28" t="s">
        <v>2019</v>
      </c>
      <c r="C437" s="15" t="s">
        <v>1785</v>
      </c>
      <c r="D437" s="106"/>
      <c r="E437" s="15" t="s">
        <v>1786</v>
      </c>
      <c r="F437" s="15" t="s">
        <v>1787</v>
      </c>
      <c r="G437" s="15" t="s">
        <v>1785</v>
      </c>
      <c r="H437" s="15" t="s">
        <v>1788</v>
      </c>
      <c r="I437" s="15">
        <v>90018171</v>
      </c>
      <c r="J437" s="15" t="s">
        <v>48</v>
      </c>
      <c r="K437" s="266" t="s">
        <v>41</v>
      </c>
      <c r="L437" s="14">
        <v>4792</v>
      </c>
      <c r="M437" s="14">
        <v>0</v>
      </c>
      <c r="N437" s="14">
        <f t="shared" si="50"/>
        <v>4792</v>
      </c>
      <c r="O437" s="14">
        <v>4792</v>
      </c>
      <c r="P437" s="14">
        <v>0</v>
      </c>
      <c r="Q437" s="14">
        <v>4792</v>
      </c>
      <c r="R437" s="266" t="s">
        <v>52</v>
      </c>
    </row>
    <row r="438" spans="1:18" ht="12.75" customHeight="1">
      <c r="A438" s="266">
        <v>97</v>
      </c>
      <c r="B438" s="28" t="s">
        <v>2019</v>
      </c>
      <c r="C438" s="15" t="s">
        <v>1789</v>
      </c>
      <c r="D438" s="105"/>
      <c r="E438" s="15" t="s">
        <v>1790</v>
      </c>
      <c r="F438" s="15" t="s">
        <v>1791</v>
      </c>
      <c r="G438" s="15" t="s">
        <v>1789</v>
      </c>
      <c r="H438" s="15" t="s">
        <v>1792</v>
      </c>
      <c r="I438" s="15" t="s">
        <v>1793</v>
      </c>
      <c r="J438" s="15" t="s">
        <v>48</v>
      </c>
      <c r="K438" s="266" t="s">
        <v>41</v>
      </c>
      <c r="L438" s="14">
        <v>2851</v>
      </c>
      <c r="M438" s="14">
        <v>0</v>
      </c>
      <c r="N438" s="14">
        <f t="shared" si="50"/>
        <v>2851</v>
      </c>
      <c r="O438" s="14">
        <v>2851</v>
      </c>
      <c r="P438" s="14">
        <v>0</v>
      </c>
      <c r="Q438" s="14">
        <v>2851</v>
      </c>
      <c r="R438" s="266" t="s">
        <v>52</v>
      </c>
    </row>
    <row r="439" spans="1:18" ht="12.75" customHeight="1">
      <c r="A439" s="266">
        <v>98</v>
      </c>
      <c r="B439" s="28" t="s">
        <v>2019</v>
      </c>
      <c r="C439" s="15" t="s">
        <v>1798</v>
      </c>
      <c r="D439" s="105"/>
      <c r="E439" s="15" t="s">
        <v>1799</v>
      </c>
      <c r="F439" s="15" t="s">
        <v>1800</v>
      </c>
      <c r="G439" s="15" t="s">
        <v>1798</v>
      </c>
      <c r="H439" s="15" t="s">
        <v>1801</v>
      </c>
      <c r="I439" s="15" t="s">
        <v>1802</v>
      </c>
      <c r="J439" s="15" t="s">
        <v>48</v>
      </c>
      <c r="K439" s="266" t="s">
        <v>40</v>
      </c>
      <c r="L439" s="14">
        <v>6719</v>
      </c>
      <c r="M439" s="14">
        <v>0</v>
      </c>
      <c r="N439" s="14">
        <f t="shared" si="50"/>
        <v>6719</v>
      </c>
      <c r="O439" s="14">
        <v>6719</v>
      </c>
      <c r="P439" s="14">
        <v>0</v>
      </c>
      <c r="Q439" s="14">
        <v>6719</v>
      </c>
      <c r="R439" s="266" t="s">
        <v>52</v>
      </c>
    </row>
    <row r="440" spans="1:18" ht="12.75" customHeight="1">
      <c r="A440" s="266">
        <v>99</v>
      </c>
      <c r="B440" s="28" t="s">
        <v>2019</v>
      </c>
      <c r="C440" s="15" t="s">
        <v>1803</v>
      </c>
      <c r="D440" s="105"/>
      <c r="E440" s="15" t="s">
        <v>1804</v>
      </c>
      <c r="F440" s="15" t="s">
        <v>1805</v>
      </c>
      <c r="G440" s="15" t="s">
        <v>1803</v>
      </c>
      <c r="H440" s="15" t="s">
        <v>1806</v>
      </c>
      <c r="I440" s="15">
        <v>90600615</v>
      </c>
      <c r="J440" s="15" t="s">
        <v>48</v>
      </c>
      <c r="K440" s="266">
        <v>11</v>
      </c>
      <c r="L440" s="14">
        <v>4303</v>
      </c>
      <c r="M440" s="14">
        <v>0</v>
      </c>
      <c r="N440" s="14">
        <f t="shared" si="50"/>
        <v>4303</v>
      </c>
      <c r="O440" s="14">
        <v>4303</v>
      </c>
      <c r="P440" s="14">
        <v>0</v>
      </c>
      <c r="Q440" s="14">
        <v>4303</v>
      </c>
      <c r="R440" s="266" t="s">
        <v>52</v>
      </c>
    </row>
    <row r="441" spans="1:18" ht="12.75" customHeight="1">
      <c r="A441" s="266">
        <v>100</v>
      </c>
      <c r="B441" s="28" t="s">
        <v>2019</v>
      </c>
      <c r="C441" s="15" t="s">
        <v>1812</v>
      </c>
      <c r="D441" s="105"/>
      <c r="E441" s="15"/>
      <c r="F441" s="15" t="s">
        <v>1813</v>
      </c>
      <c r="G441" s="15" t="s">
        <v>1812</v>
      </c>
      <c r="H441" s="15" t="s">
        <v>1814</v>
      </c>
      <c r="I441" s="15" t="s">
        <v>1815</v>
      </c>
      <c r="J441" s="15" t="s">
        <v>48</v>
      </c>
      <c r="K441" s="266" t="s">
        <v>37</v>
      </c>
      <c r="L441" s="14">
        <v>7933</v>
      </c>
      <c r="M441" s="14">
        <v>0</v>
      </c>
      <c r="N441" s="14">
        <f t="shared" si="47"/>
        <v>7933</v>
      </c>
      <c r="O441" s="14">
        <v>7933</v>
      </c>
      <c r="P441" s="14">
        <v>0</v>
      </c>
      <c r="Q441" s="14">
        <v>7933</v>
      </c>
      <c r="R441" s="266" t="s">
        <v>52</v>
      </c>
    </row>
    <row r="442" spans="1:18" ht="12.75" customHeight="1">
      <c r="A442" s="266">
        <v>101</v>
      </c>
      <c r="B442" s="28" t="s">
        <v>2019</v>
      </c>
      <c r="C442" s="15" t="s">
        <v>1821</v>
      </c>
      <c r="D442" s="106"/>
      <c r="E442" s="15" t="s">
        <v>1822</v>
      </c>
      <c r="F442" s="15" t="s">
        <v>1699</v>
      </c>
      <c r="G442" s="15" t="s">
        <v>1823</v>
      </c>
      <c r="H442" s="15" t="s">
        <v>1824</v>
      </c>
      <c r="I442" s="15">
        <v>56431798</v>
      </c>
      <c r="J442" s="15" t="s">
        <v>48</v>
      </c>
      <c r="K442" s="266" t="s">
        <v>39</v>
      </c>
      <c r="L442" s="14">
        <v>24248</v>
      </c>
      <c r="M442" s="14">
        <v>0</v>
      </c>
      <c r="N442" s="14">
        <f t="shared" si="47"/>
        <v>24248</v>
      </c>
      <c r="O442" s="14">
        <v>24248</v>
      </c>
      <c r="P442" s="14">
        <v>0</v>
      </c>
      <c r="Q442" s="14">
        <v>24248</v>
      </c>
      <c r="R442" s="266" t="s">
        <v>52</v>
      </c>
    </row>
    <row r="443" spans="1:18" ht="12.75" customHeight="1">
      <c r="A443" s="266">
        <v>102</v>
      </c>
      <c r="B443" s="28" t="s">
        <v>2019</v>
      </c>
      <c r="C443" s="15" t="s">
        <v>1835</v>
      </c>
      <c r="D443" s="105"/>
      <c r="E443" s="15" t="s">
        <v>1836</v>
      </c>
      <c r="F443" s="15" t="s">
        <v>1837</v>
      </c>
      <c r="G443" s="15" t="s">
        <v>1835</v>
      </c>
      <c r="H443" s="15" t="s">
        <v>1838</v>
      </c>
      <c r="I443" s="15" t="s">
        <v>1839</v>
      </c>
      <c r="J443" s="15" t="s">
        <v>48</v>
      </c>
      <c r="K443" s="266" t="s">
        <v>41</v>
      </c>
      <c r="L443" s="14">
        <v>5531</v>
      </c>
      <c r="M443" s="14">
        <v>0</v>
      </c>
      <c r="N443" s="14">
        <f t="shared" si="47"/>
        <v>5531</v>
      </c>
      <c r="O443" s="14">
        <v>5531</v>
      </c>
      <c r="P443" s="14">
        <v>0</v>
      </c>
      <c r="Q443" s="14">
        <v>5531</v>
      </c>
      <c r="R443" s="266" t="s">
        <v>52</v>
      </c>
    </row>
    <row r="444" spans="1:18" ht="12.75" customHeight="1">
      <c r="A444" s="266">
        <v>103</v>
      </c>
      <c r="B444" s="28" t="s">
        <v>2019</v>
      </c>
      <c r="C444" s="15" t="s">
        <v>1853</v>
      </c>
      <c r="D444" s="105"/>
      <c r="E444" s="15" t="s">
        <v>1854</v>
      </c>
      <c r="F444" s="15" t="s">
        <v>1562</v>
      </c>
      <c r="G444" s="15" t="s">
        <v>1853</v>
      </c>
      <c r="H444" s="15" t="s">
        <v>1855</v>
      </c>
      <c r="I444" s="15">
        <v>70985065</v>
      </c>
      <c r="J444" s="15" t="s">
        <v>49</v>
      </c>
      <c r="K444" s="266">
        <v>8</v>
      </c>
      <c r="L444" s="14">
        <v>1043</v>
      </c>
      <c r="M444" s="14">
        <v>3366</v>
      </c>
      <c r="N444" s="14">
        <f t="shared" si="47"/>
        <v>4409</v>
      </c>
      <c r="O444" s="14">
        <v>1043</v>
      </c>
      <c r="P444" s="14">
        <v>3366</v>
      </c>
      <c r="Q444" s="14">
        <v>4409</v>
      </c>
      <c r="R444" s="266" t="s">
        <v>52</v>
      </c>
    </row>
    <row r="445" spans="1:18" ht="12.75" customHeight="1">
      <c r="A445" s="266">
        <v>104</v>
      </c>
      <c r="B445" s="28" t="s">
        <v>2019</v>
      </c>
      <c r="C445" s="15" t="s">
        <v>1860</v>
      </c>
      <c r="D445" s="105" t="s">
        <v>1861</v>
      </c>
      <c r="E445" s="15" t="s">
        <v>1862</v>
      </c>
      <c r="F445" s="15" t="s">
        <v>1863</v>
      </c>
      <c r="G445" s="15" t="s">
        <v>1860</v>
      </c>
      <c r="H445" s="15" t="s">
        <v>1864</v>
      </c>
      <c r="I445" s="15" t="s">
        <v>1865</v>
      </c>
      <c r="J445" s="15" t="s">
        <v>48</v>
      </c>
      <c r="K445" s="266" t="s">
        <v>41</v>
      </c>
      <c r="L445" s="14">
        <v>1729</v>
      </c>
      <c r="M445" s="14">
        <v>0</v>
      </c>
      <c r="N445" s="14">
        <f t="shared" si="47"/>
        <v>1729</v>
      </c>
      <c r="O445" s="14">
        <v>1729</v>
      </c>
      <c r="P445" s="14">
        <v>0</v>
      </c>
      <c r="Q445" s="14">
        <v>1729</v>
      </c>
      <c r="R445" s="266" t="s">
        <v>52</v>
      </c>
    </row>
    <row r="446" spans="1:18" ht="12.75" customHeight="1">
      <c r="A446" s="266">
        <v>105</v>
      </c>
      <c r="B446" s="28" t="s">
        <v>2019</v>
      </c>
      <c r="C446" s="15" t="s">
        <v>1866</v>
      </c>
      <c r="D446" s="105" t="s">
        <v>1866</v>
      </c>
      <c r="E446" s="15" t="s">
        <v>1867</v>
      </c>
      <c r="F446" s="15" t="s">
        <v>1868</v>
      </c>
      <c r="G446" s="15" t="s">
        <v>1866</v>
      </c>
      <c r="H446" s="15" t="s">
        <v>1869</v>
      </c>
      <c r="I446" s="15">
        <v>90965360</v>
      </c>
      <c r="J446" s="15" t="s">
        <v>49</v>
      </c>
      <c r="K446" s="266">
        <v>8</v>
      </c>
      <c r="L446" s="14">
        <v>1148</v>
      </c>
      <c r="M446" s="14">
        <v>2785</v>
      </c>
      <c r="N446" s="14">
        <f t="shared" si="47"/>
        <v>3933</v>
      </c>
      <c r="O446" s="14">
        <v>1148</v>
      </c>
      <c r="P446" s="14">
        <v>2785</v>
      </c>
      <c r="Q446" s="14">
        <v>3933</v>
      </c>
      <c r="R446" s="266" t="s">
        <v>52</v>
      </c>
    </row>
    <row r="447" spans="1:18" ht="12.75" customHeight="1">
      <c r="A447" s="266">
        <v>106</v>
      </c>
      <c r="B447" s="28" t="s">
        <v>2019</v>
      </c>
      <c r="C447" s="15" t="s">
        <v>1870</v>
      </c>
      <c r="D447" s="106"/>
      <c r="E447" s="15" t="s">
        <v>1871</v>
      </c>
      <c r="F447" s="15" t="s">
        <v>1872</v>
      </c>
      <c r="G447" s="15" t="s">
        <v>1870</v>
      </c>
      <c r="H447" s="15" t="s">
        <v>1873</v>
      </c>
      <c r="I447" s="15">
        <v>90965254</v>
      </c>
      <c r="J447" s="15" t="s">
        <v>49</v>
      </c>
      <c r="K447" s="266">
        <v>8</v>
      </c>
      <c r="L447" s="14">
        <v>317</v>
      </c>
      <c r="M447" s="14">
        <v>1016</v>
      </c>
      <c r="N447" s="14">
        <f>(L447+M447)</f>
        <v>1333</v>
      </c>
      <c r="O447" s="14">
        <v>317</v>
      </c>
      <c r="P447" s="14">
        <v>1016</v>
      </c>
      <c r="Q447" s="14">
        <v>1333</v>
      </c>
      <c r="R447" s="266" t="s">
        <v>52</v>
      </c>
    </row>
    <row r="448" spans="1:18" ht="12.75" customHeight="1">
      <c r="A448" s="266">
        <v>107</v>
      </c>
      <c r="B448" s="28" t="s">
        <v>2019</v>
      </c>
      <c r="C448" s="15" t="s">
        <v>747</v>
      </c>
      <c r="D448" s="105" t="s">
        <v>1874</v>
      </c>
      <c r="E448" s="15" t="s">
        <v>1875</v>
      </c>
      <c r="F448" s="15" t="s">
        <v>746</v>
      </c>
      <c r="G448" s="15" t="s">
        <v>747</v>
      </c>
      <c r="H448" s="15" t="s">
        <v>1876</v>
      </c>
      <c r="I448" s="15">
        <v>90966274</v>
      </c>
      <c r="J448" s="15" t="s">
        <v>48</v>
      </c>
      <c r="K448" s="266">
        <v>14</v>
      </c>
      <c r="L448" s="14">
        <v>3696</v>
      </c>
      <c r="M448" s="14">
        <v>0</v>
      </c>
      <c r="N448" s="14">
        <f t="shared" ref="N448:N474" si="51">(L448+M448)</f>
        <v>3696</v>
      </c>
      <c r="O448" s="14">
        <v>3696</v>
      </c>
      <c r="P448" s="14">
        <v>0</v>
      </c>
      <c r="Q448" s="14">
        <v>3696</v>
      </c>
      <c r="R448" s="266" t="s">
        <v>52</v>
      </c>
    </row>
    <row r="449" spans="1:18" ht="12.75" customHeight="1">
      <c r="A449" s="266">
        <v>108</v>
      </c>
      <c r="B449" s="28" t="s">
        <v>2019</v>
      </c>
      <c r="C449" s="15" t="s">
        <v>322</v>
      </c>
      <c r="D449" s="106"/>
      <c r="E449" s="15" t="s">
        <v>1877</v>
      </c>
      <c r="F449" s="15" t="s">
        <v>566</v>
      </c>
      <c r="G449" s="15" t="s">
        <v>322</v>
      </c>
      <c r="H449" s="15" t="s">
        <v>1878</v>
      </c>
      <c r="I449" s="15">
        <v>91048356</v>
      </c>
      <c r="J449" s="15" t="s">
        <v>48</v>
      </c>
      <c r="K449" s="266">
        <v>8</v>
      </c>
      <c r="L449" s="14">
        <v>3419</v>
      </c>
      <c r="M449" s="14">
        <v>0</v>
      </c>
      <c r="N449" s="14">
        <f t="shared" si="51"/>
        <v>3419</v>
      </c>
      <c r="O449" s="14">
        <v>3419</v>
      </c>
      <c r="P449" s="14">
        <v>0</v>
      </c>
      <c r="Q449" s="14">
        <v>3419</v>
      </c>
      <c r="R449" s="266" t="s">
        <v>52</v>
      </c>
    </row>
    <row r="450" spans="1:18" ht="12.75" customHeight="1">
      <c r="A450" s="266">
        <v>109</v>
      </c>
      <c r="B450" s="28" t="s">
        <v>2019</v>
      </c>
      <c r="C450" s="15" t="s">
        <v>1890</v>
      </c>
      <c r="D450" s="105"/>
      <c r="E450" s="15" t="s">
        <v>1891</v>
      </c>
      <c r="F450" s="15" t="s">
        <v>1892</v>
      </c>
      <c r="G450" s="15" t="s">
        <v>1890</v>
      </c>
      <c r="H450" s="15" t="s">
        <v>1893</v>
      </c>
      <c r="I450" s="15">
        <v>90645653</v>
      </c>
      <c r="J450" s="15" t="s">
        <v>49</v>
      </c>
      <c r="K450" s="266">
        <v>8</v>
      </c>
      <c r="L450" s="14">
        <v>832</v>
      </c>
      <c r="M450" s="14">
        <v>2284</v>
      </c>
      <c r="N450" s="14">
        <f t="shared" si="51"/>
        <v>3116</v>
      </c>
      <c r="O450" s="14">
        <v>832</v>
      </c>
      <c r="P450" s="14">
        <v>2284</v>
      </c>
      <c r="Q450" s="14">
        <v>3116</v>
      </c>
      <c r="R450" s="266" t="s">
        <v>52</v>
      </c>
    </row>
    <row r="451" spans="1:18" ht="12.75" customHeight="1">
      <c r="A451" s="266">
        <v>110</v>
      </c>
      <c r="B451" s="28" t="s">
        <v>2019</v>
      </c>
      <c r="C451" s="15" t="s">
        <v>1917</v>
      </c>
      <c r="D451" s="105" t="s">
        <v>1918</v>
      </c>
      <c r="E451" s="15" t="s">
        <v>1919</v>
      </c>
      <c r="F451" s="15" t="s">
        <v>1920</v>
      </c>
      <c r="G451" s="15" t="s">
        <v>1917</v>
      </c>
      <c r="H451" s="15" t="s">
        <v>1921</v>
      </c>
      <c r="I451" s="15" t="s">
        <v>1922</v>
      </c>
      <c r="J451" s="15" t="s">
        <v>48</v>
      </c>
      <c r="K451" s="266">
        <v>8</v>
      </c>
      <c r="L451" s="14">
        <v>7577</v>
      </c>
      <c r="M451" s="14">
        <v>0</v>
      </c>
      <c r="N451" s="14">
        <f t="shared" si="51"/>
        <v>7577</v>
      </c>
      <c r="O451" s="14">
        <v>7577</v>
      </c>
      <c r="P451" s="14">
        <v>0</v>
      </c>
      <c r="Q451" s="14">
        <v>7577</v>
      </c>
      <c r="R451" s="266" t="s">
        <v>52</v>
      </c>
    </row>
    <row r="452" spans="1:18" ht="12.75" customHeight="1">
      <c r="A452" s="266">
        <v>111</v>
      </c>
      <c r="B452" s="28" t="s">
        <v>2019</v>
      </c>
      <c r="C452" s="15" t="s">
        <v>1923</v>
      </c>
      <c r="D452" s="106"/>
      <c r="E452" s="15" t="s">
        <v>1924</v>
      </c>
      <c r="F452" s="15" t="s">
        <v>1925</v>
      </c>
      <c r="G452" s="15" t="s">
        <v>1923</v>
      </c>
      <c r="H452" s="15" t="s">
        <v>1926</v>
      </c>
      <c r="I452" s="15">
        <v>56401121</v>
      </c>
      <c r="J452" s="15" t="s">
        <v>48</v>
      </c>
      <c r="K452" s="266" t="s">
        <v>875</v>
      </c>
      <c r="L452" s="14">
        <v>26677</v>
      </c>
      <c r="M452" s="14">
        <v>0</v>
      </c>
      <c r="N452" s="14">
        <f t="shared" si="51"/>
        <v>26677</v>
      </c>
      <c r="O452" s="14">
        <v>26677</v>
      </c>
      <c r="P452" s="14">
        <v>0</v>
      </c>
      <c r="Q452" s="14">
        <v>26677</v>
      </c>
      <c r="R452" s="266" t="s">
        <v>52</v>
      </c>
    </row>
    <row r="453" spans="1:18" ht="12.75" customHeight="1">
      <c r="A453" s="266">
        <v>112</v>
      </c>
      <c r="B453" s="28" t="s">
        <v>2019</v>
      </c>
      <c r="C453" s="15" t="s">
        <v>1941</v>
      </c>
      <c r="D453" s="106"/>
      <c r="E453" s="15" t="s">
        <v>1942</v>
      </c>
      <c r="F453" s="15" t="s">
        <v>1943</v>
      </c>
      <c r="G453" s="15" t="s">
        <v>1941</v>
      </c>
      <c r="H453" s="15" t="s">
        <v>1944</v>
      </c>
      <c r="I453" s="15" t="s">
        <v>1945</v>
      </c>
      <c r="J453" s="15" t="s">
        <v>48</v>
      </c>
      <c r="K453" s="266" t="s">
        <v>41</v>
      </c>
      <c r="L453" s="14">
        <v>2310</v>
      </c>
      <c r="M453" s="14">
        <v>0</v>
      </c>
      <c r="N453" s="14">
        <f t="shared" si="51"/>
        <v>2310</v>
      </c>
      <c r="O453" s="14">
        <v>2310</v>
      </c>
      <c r="P453" s="14">
        <v>0</v>
      </c>
      <c r="Q453" s="14">
        <v>2310</v>
      </c>
      <c r="R453" s="266" t="s">
        <v>52</v>
      </c>
    </row>
    <row r="454" spans="1:18" ht="12.75" customHeight="1">
      <c r="A454" s="266">
        <v>113</v>
      </c>
      <c r="B454" s="28" t="s">
        <v>2019</v>
      </c>
      <c r="C454" s="15" t="s">
        <v>1953</v>
      </c>
      <c r="D454" s="105" t="s">
        <v>1953</v>
      </c>
      <c r="E454" s="15" t="s">
        <v>1954</v>
      </c>
      <c r="F454" s="15" t="s">
        <v>1670</v>
      </c>
      <c r="G454" s="15" t="s">
        <v>1953</v>
      </c>
      <c r="H454" s="15" t="s">
        <v>1955</v>
      </c>
      <c r="I454" s="15">
        <v>91192144</v>
      </c>
      <c r="J454" s="15" t="s">
        <v>48</v>
      </c>
      <c r="K454" s="266">
        <v>8</v>
      </c>
      <c r="L454" s="14">
        <v>4580</v>
      </c>
      <c r="M454" s="14">
        <v>0</v>
      </c>
      <c r="N454" s="14">
        <f t="shared" si="51"/>
        <v>4580</v>
      </c>
      <c r="O454" s="14">
        <v>4580</v>
      </c>
      <c r="P454" s="14">
        <v>0</v>
      </c>
      <c r="Q454" s="14">
        <v>4580</v>
      </c>
      <c r="R454" s="266" t="s">
        <v>52</v>
      </c>
    </row>
    <row r="455" spans="1:18" ht="12.75" customHeight="1">
      <c r="A455" s="266">
        <v>114</v>
      </c>
      <c r="B455" s="28" t="s">
        <v>2019</v>
      </c>
      <c r="C455" s="15" t="s">
        <v>1956</v>
      </c>
      <c r="D455" s="105"/>
      <c r="E455" s="15" t="s">
        <v>1957</v>
      </c>
      <c r="F455" s="15" t="s">
        <v>1331</v>
      </c>
      <c r="G455" s="15" t="s">
        <v>1956</v>
      </c>
      <c r="H455" s="15" t="s">
        <v>1958</v>
      </c>
      <c r="I455" s="15">
        <v>56129360</v>
      </c>
      <c r="J455" s="15" t="s">
        <v>48</v>
      </c>
      <c r="K455" s="266" t="s">
        <v>1405</v>
      </c>
      <c r="L455" s="14">
        <v>22849</v>
      </c>
      <c r="M455" s="14">
        <v>0</v>
      </c>
      <c r="N455" s="14">
        <f t="shared" si="51"/>
        <v>22849</v>
      </c>
      <c r="O455" s="14">
        <v>22849</v>
      </c>
      <c r="P455" s="14">
        <v>0</v>
      </c>
      <c r="Q455" s="14">
        <v>22849</v>
      </c>
      <c r="R455" s="266" t="s">
        <v>52</v>
      </c>
    </row>
    <row r="456" spans="1:18" ht="12.75" customHeight="1">
      <c r="A456" s="266">
        <v>115</v>
      </c>
      <c r="B456" s="28" t="s">
        <v>2019</v>
      </c>
      <c r="C456" s="15" t="s">
        <v>1975</v>
      </c>
      <c r="D456" s="105" t="s">
        <v>1976</v>
      </c>
      <c r="E456" s="15" t="s">
        <v>1977</v>
      </c>
      <c r="F456" s="15" t="s">
        <v>1978</v>
      </c>
      <c r="G456" s="15" t="s">
        <v>1975</v>
      </c>
      <c r="H456" s="15" t="s">
        <v>1979</v>
      </c>
      <c r="I456" s="15">
        <v>91224076</v>
      </c>
      <c r="J456" s="15" t="s">
        <v>48</v>
      </c>
      <c r="K456" s="266">
        <v>8</v>
      </c>
      <c r="L456" s="14">
        <v>3854</v>
      </c>
      <c r="M456" s="14">
        <v>0</v>
      </c>
      <c r="N456" s="14">
        <f t="shared" si="51"/>
        <v>3854</v>
      </c>
      <c r="O456" s="14">
        <v>3854</v>
      </c>
      <c r="P456" s="14">
        <v>0</v>
      </c>
      <c r="Q456" s="14">
        <v>3854</v>
      </c>
      <c r="R456" s="266" t="s">
        <v>52</v>
      </c>
    </row>
    <row r="457" spans="1:18" ht="12.75" customHeight="1">
      <c r="A457" s="266">
        <v>116</v>
      </c>
      <c r="B457" s="28" t="s">
        <v>2019</v>
      </c>
      <c r="C457" s="15" t="s">
        <v>1980</v>
      </c>
      <c r="D457" s="105"/>
      <c r="E457" s="15" t="s">
        <v>1981</v>
      </c>
      <c r="F457" s="15" t="s">
        <v>802</v>
      </c>
      <c r="G457" s="15" t="s">
        <v>1980</v>
      </c>
      <c r="H457" s="15" t="s">
        <v>1982</v>
      </c>
      <c r="I457" s="15" t="s">
        <v>1983</v>
      </c>
      <c r="J457" s="15" t="s">
        <v>48</v>
      </c>
      <c r="K457" s="266">
        <v>8</v>
      </c>
      <c r="L457" s="14">
        <v>2996</v>
      </c>
      <c r="M457" s="14">
        <v>0</v>
      </c>
      <c r="N457" s="14">
        <f t="shared" si="51"/>
        <v>2996</v>
      </c>
      <c r="O457" s="14">
        <v>2996</v>
      </c>
      <c r="P457" s="14">
        <v>0</v>
      </c>
      <c r="Q457" s="14">
        <v>2996</v>
      </c>
      <c r="R457" s="266" t="s">
        <v>52</v>
      </c>
    </row>
    <row r="458" spans="1:18" ht="12.75" customHeight="1">
      <c r="A458" s="266">
        <v>117</v>
      </c>
      <c r="B458" s="28" t="s">
        <v>2019</v>
      </c>
      <c r="C458" s="15" t="s">
        <v>1984</v>
      </c>
      <c r="D458" s="105"/>
      <c r="E458" s="15" t="s">
        <v>1985</v>
      </c>
      <c r="F458" s="15" t="s">
        <v>1471</v>
      </c>
      <c r="G458" s="15" t="s">
        <v>1984</v>
      </c>
      <c r="H458" s="15" t="s">
        <v>1986</v>
      </c>
      <c r="I458" s="15" t="s">
        <v>1987</v>
      </c>
      <c r="J458" s="15" t="s">
        <v>48</v>
      </c>
      <c r="K458" s="266" t="s">
        <v>40</v>
      </c>
      <c r="L458" s="14">
        <v>2798</v>
      </c>
      <c r="M458" s="14">
        <v>0</v>
      </c>
      <c r="N458" s="14">
        <f t="shared" si="51"/>
        <v>2798</v>
      </c>
      <c r="O458" s="14">
        <v>2798</v>
      </c>
      <c r="P458" s="14">
        <v>0</v>
      </c>
      <c r="Q458" s="14">
        <v>2798</v>
      </c>
      <c r="R458" s="266" t="s">
        <v>52</v>
      </c>
    </row>
    <row r="459" spans="1:18" ht="12.75" customHeight="1">
      <c r="A459" s="266">
        <v>118</v>
      </c>
      <c r="B459" s="28" t="s">
        <v>2019</v>
      </c>
      <c r="C459" s="15" t="s">
        <v>655</v>
      </c>
      <c r="D459" s="105"/>
      <c r="E459" s="15" t="s">
        <v>1993</v>
      </c>
      <c r="F459" s="15" t="s">
        <v>1994</v>
      </c>
      <c r="G459" s="15" t="s">
        <v>655</v>
      </c>
      <c r="H459" s="15" t="s">
        <v>1995</v>
      </c>
      <c r="I459" s="15">
        <v>56317383</v>
      </c>
      <c r="J459" s="15" t="s">
        <v>48</v>
      </c>
      <c r="K459" s="266" t="s">
        <v>1405</v>
      </c>
      <c r="L459" s="14">
        <v>46609</v>
      </c>
      <c r="M459" s="14">
        <v>0</v>
      </c>
      <c r="N459" s="14">
        <f t="shared" si="51"/>
        <v>46609</v>
      </c>
      <c r="O459" s="14">
        <v>46609</v>
      </c>
      <c r="P459" s="14">
        <v>0</v>
      </c>
      <c r="Q459" s="14">
        <v>46609</v>
      </c>
      <c r="R459" s="266" t="s">
        <v>52</v>
      </c>
    </row>
    <row r="460" spans="1:18" ht="12.75" customHeight="1">
      <c r="A460" s="266">
        <v>119</v>
      </c>
      <c r="B460" s="28" t="s">
        <v>2019</v>
      </c>
      <c r="C460" s="15" t="s">
        <v>1996</v>
      </c>
      <c r="D460" s="105"/>
      <c r="E460" s="15" t="s">
        <v>1997</v>
      </c>
      <c r="F460" s="15" t="s">
        <v>1998</v>
      </c>
      <c r="G460" s="15" t="s">
        <v>1996</v>
      </c>
      <c r="H460" s="15" t="s">
        <v>1999</v>
      </c>
      <c r="I460" s="15" t="s">
        <v>2000</v>
      </c>
      <c r="J460" s="15" t="s">
        <v>48</v>
      </c>
      <c r="K460" s="266" t="s">
        <v>41</v>
      </c>
      <c r="L460" s="14">
        <v>2640</v>
      </c>
      <c r="M460" s="14">
        <v>0</v>
      </c>
      <c r="N460" s="14">
        <f t="shared" si="51"/>
        <v>2640</v>
      </c>
      <c r="O460" s="14">
        <v>2640</v>
      </c>
      <c r="P460" s="14">
        <v>0</v>
      </c>
      <c r="Q460" s="14">
        <v>2640</v>
      </c>
      <c r="R460" s="266" t="s">
        <v>52</v>
      </c>
    </row>
    <row r="461" spans="1:18" ht="12.75" customHeight="1">
      <c r="A461" s="266">
        <v>120</v>
      </c>
      <c r="B461" s="28" t="s">
        <v>2019</v>
      </c>
      <c r="C461" s="15" t="s">
        <v>2008</v>
      </c>
      <c r="D461" s="105" t="s">
        <v>2009</v>
      </c>
      <c r="E461" s="15" t="s">
        <v>2010</v>
      </c>
      <c r="F461" s="15" t="s">
        <v>1670</v>
      </c>
      <c r="G461" s="15" t="s">
        <v>2008</v>
      </c>
      <c r="H461" s="15" t="s">
        <v>2011</v>
      </c>
      <c r="I461" s="15">
        <v>90904073</v>
      </c>
      <c r="J461" s="15" t="s">
        <v>49</v>
      </c>
      <c r="K461" s="266">
        <v>8</v>
      </c>
      <c r="L461" s="14">
        <v>541</v>
      </c>
      <c r="M461" s="14">
        <v>1716</v>
      </c>
      <c r="N461" s="14">
        <f t="shared" si="51"/>
        <v>2257</v>
      </c>
      <c r="O461" s="14">
        <v>541</v>
      </c>
      <c r="P461" s="14">
        <v>1716</v>
      </c>
      <c r="Q461" s="14">
        <v>2257</v>
      </c>
      <c r="R461" s="266" t="s">
        <v>52</v>
      </c>
    </row>
    <row r="462" spans="1:18" ht="12.75" customHeight="1">
      <c r="A462" s="266">
        <v>121</v>
      </c>
      <c r="B462" s="28" t="s">
        <v>2019</v>
      </c>
      <c r="C462" s="15" t="s">
        <v>1450</v>
      </c>
      <c r="D462" s="105"/>
      <c r="E462" s="15" t="s">
        <v>1451</v>
      </c>
      <c r="F462" s="15" t="s">
        <v>1452</v>
      </c>
      <c r="G462" s="15" t="s">
        <v>1450</v>
      </c>
      <c r="H462" s="15" t="s">
        <v>1453</v>
      </c>
      <c r="I462" s="15" t="s">
        <v>1454</v>
      </c>
      <c r="J462" s="15" t="s">
        <v>48</v>
      </c>
      <c r="K462" s="266" t="s">
        <v>37</v>
      </c>
      <c r="L462" s="14">
        <v>5887</v>
      </c>
      <c r="M462" s="14">
        <v>0</v>
      </c>
      <c r="N462" s="14">
        <f t="shared" si="51"/>
        <v>5887</v>
      </c>
      <c r="O462" s="14">
        <v>5887</v>
      </c>
      <c r="P462" s="14">
        <v>0</v>
      </c>
      <c r="Q462" s="14">
        <v>5887</v>
      </c>
      <c r="R462" s="266" t="s">
        <v>569</v>
      </c>
    </row>
    <row r="463" spans="1:18" ht="12.75" customHeight="1">
      <c r="A463" s="266">
        <v>122</v>
      </c>
      <c r="B463" s="28" t="s">
        <v>2019</v>
      </c>
      <c r="C463" s="15" t="s">
        <v>1900</v>
      </c>
      <c r="D463" s="105"/>
      <c r="E463" s="15" t="s">
        <v>1901</v>
      </c>
      <c r="F463" s="15" t="s">
        <v>1902</v>
      </c>
      <c r="G463" s="15" t="s">
        <v>1903</v>
      </c>
      <c r="H463" s="15" t="s">
        <v>1904</v>
      </c>
      <c r="I463" s="15" t="s">
        <v>1905</v>
      </c>
      <c r="J463" s="15" t="s">
        <v>48</v>
      </c>
      <c r="K463" s="266" t="s">
        <v>37</v>
      </c>
      <c r="L463" s="14">
        <v>10336</v>
      </c>
      <c r="M463" s="14">
        <v>0</v>
      </c>
      <c r="N463" s="14">
        <f t="shared" si="51"/>
        <v>10336</v>
      </c>
      <c r="O463" s="14">
        <v>10336</v>
      </c>
      <c r="P463" s="14">
        <v>0</v>
      </c>
      <c r="Q463" s="14">
        <v>10336</v>
      </c>
      <c r="R463" s="266" t="s">
        <v>569</v>
      </c>
    </row>
    <row r="464" spans="1:18" ht="12.75" customHeight="1">
      <c r="A464" s="266">
        <v>123</v>
      </c>
      <c r="B464" s="28" t="s">
        <v>2019</v>
      </c>
      <c r="C464" s="15" t="s">
        <v>1927</v>
      </c>
      <c r="D464" s="105" t="s">
        <v>1928</v>
      </c>
      <c r="E464" s="15" t="s">
        <v>19</v>
      </c>
      <c r="F464" s="15" t="s">
        <v>1929</v>
      </c>
      <c r="G464" s="15" t="s">
        <v>1927</v>
      </c>
      <c r="H464" s="15" t="s">
        <v>1930</v>
      </c>
      <c r="I464" s="15">
        <v>56262056</v>
      </c>
      <c r="J464" s="15" t="s">
        <v>48</v>
      </c>
      <c r="K464" s="266" t="s">
        <v>875</v>
      </c>
      <c r="L464" s="14">
        <v>23126</v>
      </c>
      <c r="M464" s="14">
        <v>0</v>
      </c>
      <c r="N464" s="14">
        <f t="shared" si="51"/>
        <v>23126</v>
      </c>
      <c r="O464" s="14">
        <v>23126</v>
      </c>
      <c r="P464" s="14">
        <v>0</v>
      </c>
      <c r="Q464" s="14">
        <v>23126</v>
      </c>
      <c r="R464" s="266" t="s">
        <v>569</v>
      </c>
    </row>
    <row r="465" spans="1:18" ht="12.75" customHeight="1">
      <c r="A465" s="266">
        <v>124</v>
      </c>
      <c r="B465" s="28" t="s">
        <v>2019</v>
      </c>
      <c r="C465" s="15" t="s">
        <v>1487</v>
      </c>
      <c r="D465" s="105" t="s">
        <v>1487</v>
      </c>
      <c r="E465" s="15" t="s">
        <v>1488</v>
      </c>
      <c r="F465" s="15" t="s">
        <v>1489</v>
      </c>
      <c r="G465" s="15" t="s">
        <v>1490</v>
      </c>
      <c r="H465" s="15" t="s">
        <v>1491</v>
      </c>
      <c r="I465" s="15" t="s">
        <v>1492</v>
      </c>
      <c r="J465" s="15" t="s">
        <v>48</v>
      </c>
      <c r="K465" s="266" t="s">
        <v>70</v>
      </c>
      <c r="L465" s="14">
        <v>4488</v>
      </c>
      <c r="M465" s="14">
        <v>0</v>
      </c>
      <c r="N465" s="14">
        <f t="shared" si="51"/>
        <v>4488</v>
      </c>
      <c r="O465" s="14">
        <v>4488</v>
      </c>
      <c r="P465" s="14">
        <v>0</v>
      </c>
      <c r="Q465" s="14">
        <v>4488</v>
      </c>
      <c r="R465" s="266" t="s">
        <v>740</v>
      </c>
    </row>
    <row r="466" spans="1:18" ht="12.75" customHeight="1">
      <c r="A466" s="266">
        <v>125</v>
      </c>
      <c r="B466" s="28" t="s">
        <v>2019</v>
      </c>
      <c r="C466" s="15" t="s">
        <v>1577</v>
      </c>
      <c r="D466" s="105" t="s">
        <v>1577</v>
      </c>
      <c r="E466" s="15" t="s">
        <v>1578</v>
      </c>
      <c r="F466" s="15" t="s">
        <v>1579</v>
      </c>
      <c r="G466" s="15" t="s">
        <v>1580</v>
      </c>
      <c r="H466" s="15" t="s">
        <v>1581</v>
      </c>
      <c r="I466" s="15">
        <v>56365834</v>
      </c>
      <c r="J466" s="15" t="s">
        <v>48</v>
      </c>
      <c r="K466" s="266" t="s">
        <v>39</v>
      </c>
      <c r="L466" s="14">
        <v>24803</v>
      </c>
      <c r="M466" s="14">
        <v>0</v>
      </c>
      <c r="N466" s="14">
        <f t="shared" si="51"/>
        <v>24803</v>
      </c>
      <c r="O466" s="14">
        <v>24803</v>
      </c>
      <c r="P466" s="14">
        <v>0</v>
      </c>
      <c r="Q466" s="14">
        <v>24803</v>
      </c>
      <c r="R466" s="266" t="s">
        <v>740</v>
      </c>
    </row>
    <row r="467" spans="1:18" ht="12.75" customHeight="1">
      <c r="A467" s="266">
        <v>126</v>
      </c>
      <c r="B467" s="28" t="s">
        <v>2019</v>
      </c>
      <c r="C467" s="15" t="s">
        <v>737</v>
      </c>
      <c r="D467" s="105" t="s">
        <v>1672</v>
      </c>
      <c r="E467" s="15" t="s">
        <v>1673</v>
      </c>
      <c r="F467" s="15" t="s">
        <v>736</v>
      </c>
      <c r="G467" s="15" t="s">
        <v>737</v>
      </c>
      <c r="H467" s="15" t="s">
        <v>1674</v>
      </c>
      <c r="I467" s="15">
        <v>91040560</v>
      </c>
      <c r="J467" s="15" t="s">
        <v>49</v>
      </c>
      <c r="K467" s="266" t="s">
        <v>70</v>
      </c>
      <c r="L467" s="14">
        <v>2284</v>
      </c>
      <c r="M467" s="14">
        <v>5676</v>
      </c>
      <c r="N467" s="14">
        <f t="shared" si="51"/>
        <v>7960</v>
      </c>
      <c r="O467" s="14">
        <v>2284</v>
      </c>
      <c r="P467" s="14">
        <v>5676</v>
      </c>
      <c r="Q467" s="14">
        <v>7960</v>
      </c>
      <c r="R467" s="266" t="s">
        <v>740</v>
      </c>
    </row>
    <row r="468" spans="1:18" ht="12.75" customHeight="1">
      <c r="A468" s="266">
        <v>127</v>
      </c>
      <c r="B468" s="28" t="s">
        <v>2019</v>
      </c>
      <c r="C468" s="15" t="s">
        <v>1840</v>
      </c>
      <c r="D468" s="105" t="s">
        <v>1840</v>
      </c>
      <c r="E468" s="15" t="s">
        <v>1841</v>
      </c>
      <c r="F468" s="15" t="s">
        <v>736</v>
      </c>
      <c r="G468" s="15" t="s">
        <v>737</v>
      </c>
      <c r="H468" s="15" t="s">
        <v>1842</v>
      </c>
      <c r="I468" s="15" t="s">
        <v>1843</v>
      </c>
      <c r="J468" s="15" t="s">
        <v>48</v>
      </c>
      <c r="K468" s="266" t="s">
        <v>70</v>
      </c>
      <c r="L468" s="14">
        <v>5267</v>
      </c>
      <c r="M468" s="14">
        <v>0</v>
      </c>
      <c r="N468" s="14">
        <f t="shared" si="51"/>
        <v>5267</v>
      </c>
      <c r="O468" s="14">
        <v>5267</v>
      </c>
      <c r="P468" s="14">
        <v>0</v>
      </c>
      <c r="Q468" s="14">
        <v>5267</v>
      </c>
      <c r="R468" s="266" t="s">
        <v>740</v>
      </c>
    </row>
    <row r="469" spans="1:18" ht="12.75" customHeight="1">
      <c r="A469" s="266">
        <v>128</v>
      </c>
      <c r="B469" s="28" t="s">
        <v>2019</v>
      </c>
      <c r="C469" s="15" t="s">
        <v>1931</v>
      </c>
      <c r="D469" s="105" t="s">
        <v>1931</v>
      </c>
      <c r="E469" s="15" t="s">
        <v>1932</v>
      </c>
      <c r="F469" s="15" t="s">
        <v>1933</v>
      </c>
      <c r="G469" s="15" t="s">
        <v>1934</v>
      </c>
      <c r="H469" s="15" t="s">
        <v>1935</v>
      </c>
      <c r="I469" s="15">
        <v>56365767</v>
      </c>
      <c r="J469" s="15" t="s">
        <v>48</v>
      </c>
      <c r="K469" s="266">
        <v>22</v>
      </c>
      <c r="L469" s="14">
        <v>25700</v>
      </c>
      <c r="M469" s="14">
        <v>0</v>
      </c>
      <c r="N469" s="14">
        <f t="shared" si="51"/>
        <v>25700</v>
      </c>
      <c r="O469" s="14">
        <v>25700</v>
      </c>
      <c r="P469" s="14">
        <v>0</v>
      </c>
      <c r="Q469" s="14">
        <v>25700</v>
      </c>
      <c r="R469" s="266" t="s">
        <v>740</v>
      </c>
    </row>
    <row r="470" spans="1:18" ht="12.75" customHeight="1">
      <c r="A470" s="266">
        <v>129</v>
      </c>
      <c r="B470" s="28" t="s">
        <v>2019</v>
      </c>
      <c r="C470" s="15" t="s">
        <v>1512</v>
      </c>
      <c r="D470" s="105" t="s">
        <v>1512</v>
      </c>
      <c r="E470" s="15"/>
      <c r="F470" s="15" t="s">
        <v>885</v>
      </c>
      <c r="G470" s="15" t="s">
        <v>886</v>
      </c>
      <c r="H470" s="15" t="s">
        <v>1513</v>
      </c>
      <c r="I470" s="15">
        <v>91350440</v>
      </c>
      <c r="J470" s="15" t="s">
        <v>48</v>
      </c>
      <c r="K470" s="266">
        <v>8</v>
      </c>
      <c r="L470" s="14">
        <v>8065</v>
      </c>
      <c r="M470" s="14">
        <v>0</v>
      </c>
      <c r="N470" s="14">
        <f t="shared" si="51"/>
        <v>8065</v>
      </c>
      <c r="O470" s="14">
        <v>8065</v>
      </c>
      <c r="P470" s="14">
        <v>0</v>
      </c>
      <c r="Q470" s="14">
        <v>8065</v>
      </c>
      <c r="R470" s="266" t="s">
        <v>570</v>
      </c>
    </row>
    <row r="471" spans="1:18" ht="12.75" customHeight="1">
      <c r="A471" s="266">
        <v>130</v>
      </c>
      <c r="B471" s="28" t="s">
        <v>2019</v>
      </c>
      <c r="C471" s="15" t="s">
        <v>1569</v>
      </c>
      <c r="D471" s="105" t="s">
        <v>1569</v>
      </c>
      <c r="E471" s="15" t="s">
        <v>1570</v>
      </c>
      <c r="F471" s="15" t="s">
        <v>1571</v>
      </c>
      <c r="G471" s="15" t="s">
        <v>1572</v>
      </c>
      <c r="H471" s="15" t="s">
        <v>1573</v>
      </c>
      <c r="I471" s="15">
        <v>56336944</v>
      </c>
      <c r="J471" s="15" t="s">
        <v>48</v>
      </c>
      <c r="K471" s="266">
        <v>18</v>
      </c>
      <c r="L471" s="14">
        <v>42280</v>
      </c>
      <c r="M471" s="14">
        <v>0</v>
      </c>
      <c r="N471" s="14">
        <f t="shared" si="51"/>
        <v>42280</v>
      </c>
      <c r="O471" s="14">
        <v>42280</v>
      </c>
      <c r="P471" s="14">
        <v>0</v>
      </c>
      <c r="Q471" s="14">
        <v>42280</v>
      </c>
      <c r="R471" s="266" t="s">
        <v>570</v>
      </c>
    </row>
    <row r="472" spans="1:18" ht="12.75" customHeight="1">
      <c r="A472" s="266">
        <v>131</v>
      </c>
      <c r="B472" s="28" t="s">
        <v>2019</v>
      </c>
      <c r="C472" s="15" t="s">
        <v>1708</v>
      </c>
      <c r="D472" s="105" t="s">
        <v>1709</v>
      </c>
      <c r="E472" s="15" t="s">
        <v>1710</v>
      </c>
      <c r="F472" s="15" t="s">
        <v>1711</v>
      </c>
      <c r="G472" s="15" t="s">
        <v>1708</v>
      </c>
      <c r="H472" s="15" t="s">
        <v>1712</v>
      </c>
      <c r="I472" s="15">
        <v>91182370</v>
      </c>
      <c r="J472" s="15" t="s">
        <v>48</v>
      </c>
      <c r="K472" s="266">
        <v>8</v>
      </c>
      <c r="L472" s="14">
        <v>9649</v>
      </c>
      <c r="M472" s="14">
        <v>0</v>
      </c>
      <c r="N472" s="14">
        <f t="shared" si="51"/>
        <v>9649</v>
      </c>
      <c r="O472" s="14">
        <v>9649</v>
      </c>
      <c r="P472" s="14">
        <v>0</v>
      </c>
      <c r="Q472" s="14">
        <v>9649</v>
      </c>
      <c r="R472" s="266" t="s">
        <v>570</v>
      </c>
    </row>
    <row r="473" spans="1:18" ht="12.75" customHeight="1">
      <c r="A473" s="266">
        <v>132</v>
      </c>
      <c r="B473" s="28" t="s">
        <v>2019</v>
      </c>
      <c r="C473" s="15" t="s">
        <v>1771</v>
      </c>
      <c r="D473" s="105" t="s">
        <v>1772</v>
      </c>
      <c r="E473" s="15" t="s">
        <v>1773</v>
      </c>
      <c r="F473" s="15" t="s">
        <v>1774</v>
      </c>
      <c r="G473" s="15" t="s">
        <v>1775</v>
      </c>
      <c r="H473" s="15" t="s">
        <v>1776</v>
      </c>
      <c r="I473" s="15">
        <v>56338909</v>
      </c>
      <c r="J473" s="15" t="s">
        <v>48</v>
      </c>
      <c r="K473" s="266">
        <v>22</v>
      </c>
      <c r="L473" s="14">
        <v>21985</v>
      </c>
      <c r="M473" s="14">
        <v>0</v>
      </c>
      <c r="N473" s="14">
        <f t="shared" si="51"/>
        <v>21985</v>
      </c>
      <c r="O473" s="14">
        <v>21985</v>
      </c>
      <c r="P473" s="14">
        <v>0</v>
      </c>
      <c r="Q473" s="14">
        <v>21985</v>
      </c>
      <c r="R473" s="266" t="s">
        <v>570</v>
      </c>
    </row>
    <row r="474" spans="1:18" ht="12.75" customHeight="1">
      <c r="A474" s="266">
        <v>133</v>
      </c>
      <c r="B474" s="28" t="s">
        <v>2019</v>
      </c>
      <c r="C474" s="15" t="s">
        <v>1088</v>
      </c>
      <c r="D474" s="105" t="s">
        <v>1939</v>
      </c>
      <c r="E474" s="15">
        <v>102</v>
      </c>
      <c r="F474" s="15" t="s">
        <v>1087</v>
      </c>
      <c r="G474" s="15" t="s">
        <v>1088</v>
      </c>
      <c r="H474" s="15" t="s">
        <v>1940</v>
      </c>
      <c r="I474" s="15">
        <v>91350486</v>
      </c>
      <c r="J474" s="15" t="s">
        <v>48</v>
      </c>
      <c r="K474" s="266">
        <v>8</v>
      </c>
      <c r="L474" s="14">
        <v>5062</v>
      </c>
      <c r="M474" s="14">
        <v>0</v>
      </c>
      <c r="N474" s="14">
        <f t="shared" si="51"/>
        <v>5062</v>
      </c>
      <c r="O474" s="14">
        <v>5062</v>
      </c>
      <c r="P474" s="14">
        <v>0</v>
      </c>
      <c r="Q474" s="14">
        <v>5062</v>
      </c>
      <c r="R474" s="266" t="s">
        <v>570</v>
      </c>
    </row>
    <row r="475" spans="1:18" ht="12.75" customHeight="1">
      <c r="A475" s="266">
        <v>134</v>
      </c>
      <c r="B475" s="28" t="s">
        <v>2019</v>
      </c>
      <c r="C475" s="15" t="s">
        <v>2012</v>
      </c>
      <c r="D475" s="105" t="s">
        <v>2012</v>
      </c>
      <c r="E475" s="15" t="s">
        <v>2013</v>
      </c>
      <c r="F475" s="15" t="s">
        <v>2014</v>
      </c>
      <c r="G475" s="15" t="s">
        <v>2012</v>
      </c>
      <c r="H475" s="15" t="s">
        <v>2015</v>
      </c>
      <c r="I475" s="15">
        <v>91350482</v>
      </c>
      <c r="J475" s="15" t="s">
        <v>48</v>
      </c>
      <c r="K475" s="266">
        <v>22</v>
      </c>
      <c r="L475" s="14">
        <v>25846</v>
      </c>
      <c r="M475" s="14">
        <v>0</v>
      </c>
      <c r="N475" s="14">
        <f>(L475+M475)</f>
        <v>25846</v>
      </c>
      <c r="O475" s="14">
        <v>25846</v>
      </c>
      <c r="P475" s="14">
        <v>0</v>
      </c>
      <c r="Q475" s="14">
        <v>25846</v>
      </c>
      <c r="R475" s="266" t="s">
        <v>570</v>
      </c>
    </row>
    <row r="476" spans="1:18" ht="12.75" customHeight="1">
      <c r="A476" s="266">
        <v>135</v>
      </c>
      <c r="B476" s="28" t="s">
        <v>2019</v>
      </c>
      <c r="C476" s="15" t="s">
        <v>1320</v>
      </c>
      <c r="D476" s="106" t="s">
        <v>1320</v>
      </c>
      <c r="E476" s="15" t="s">
        <v>1321</v>
      </c>
      <c r="F476" s="15" t="s">
        <v>1322</v>
      </c>
      <c r="G476" s="15" t="s">
        <v>1320</v>
      </c>
      <c r="H476" s="15" t="s">
        <v>1323</v>
      </c>
      <c r="I476" s="15">
        <v>56185304</v>
      </c>
      <c r="J476" s="15" t="s">
        <v>48</v>
      </c>
      <c r="K476" s="266">
        <v>22</v>
      </c>
      <c r="L476" s="14">
        <v>26215</v>
      </c>
      <c r="M476" s="14">
        <v>0</v>
      </c>
      <c r="N476" s="14">
        <f t="shared" ref="N476:N509" si="52">(L476+M476)</f>
        <v>26215</v>
      </c>
      <c r="O476" s="14">
        <v>26215</v>
      </c>
      <c r="P476" s="14">
        <v>0</v>
      </c>
      <c r="Q476" s="14">
        <v>26215</v>
      </c>
      <c r="R476" s="266" t="s">
        <v>601</v>
      </c>
    </row>
    <row r="477" spans="1:18" ht="12.75" customHeight="1">
      <c r="A477" s="266">
        <v>136</v>
      </c>
      <c r="B477" s="28" t="s">
        <v>2019</v>
      </c>
      <c r="C477" s="15" t="s">
        <v>1368</v>
      </c>
      <c r="D477" s="105" t="s">
        <v>1369</v>
      </c>
      <c r="E477" s="15" t="s">
        <v>1370</v>
      </c>
      <c r="F477" s="15" t="s">
        <v>1371</v>
      </c>
      <c r="G477" s="15" t="s">
        <v>1372</v>
      </c>
      <c r="H477" s="15" t="s">
        <v>1373</v>
      </c>
      <c r="I477" s="15">
        <v>96205582</v>
      </c>
      <c r="J477" s="15" t="s">
        <v>48</v>
      </c>
      <c r="K477" s="266">
        <v>8</v>
      </c>
      <c r="L477" s="14">
        <v>4079</v>
      </c>
      <c r="M477" s="14">
        <v>0</v>
      </c>
      <c r="N477" s="14">
        <f t="shared" si="52"/>
        <v>4079</v>
      </c>
      <c r="O477" s="14">
        <v>4079</v>
      </c>
      <c r="P477" s="14">
        <v>0</v>
      </c>
      <c r="Q477" s="14">
        <v>4079</v>
      </c>
      <c r="R477" s="266" t="s">
        <v>601</v>
      </c>
    </row>
    <row r="478" spans="1:18" ht="12.75" customHeight="1">
      <c r="A478" s="266">
        <v>137</v>
      </c>
      <c r="B478" s="28" t="s">
        <v>2019</v>
      </c>
      <c r="C478" s="15" t="s">
        <v>1384</v>
      </c>
      <c r="D478" s="106" t="s">
        <v>1384</v>
      </c>
      <c r="E478" s="15" t="s">
        <v>1385</v>
      </c>
      <c r="F478" s="15" t="s">
        <v>837</v>
      </c>
      <c r="G478" s="15" t="s">
        <v>1384</v>
      </c>
      <c r="H478" s="15" t="s">
        <v>1386</v>
      </c>
      <c r="I478" s="15">
        <v>96205827</v>
      </c>
      <c r="J478" s="15" t="s">
        <v>48</v>
      </c>
      <c r="K478" s="266">
        <v>8</v>
      </c>
      <c r="L478" s="14">
        <v>3128</v>
      </c>
      <c r="M478" s="14">
        <v>0</v>
      </c>
      <c r="N478" s="14">
        <f t="shared" si="52"/>
        <v>3128</v>
      </c>
      <c r="O478" s="14">
        <v>3128</v>
      </c>
      <c r="P478" s="14">
        <v>0</v>
      </c>
      <c r="Q478" s="14">
        <v>3128</v>
      </c>
      <c r="R478" s="266" t="s">
        <v>601</v>
      </c>
    </row>
    <row r="479" spans="1:18" ht="12.75" customHeight="1">
      <c r="A479" s="266">
        <v>138</v>
      </c>
      <c r="B479" s="28" t="s">
        <v>2019</v>
      </c>
      <c r="C479" s="15" t="s">
        <v>1392</v>
      </c>
      <c r="D479" s="106" t="s">
        <v>1392</v>
      </c>
      <c r="E479" s="15" t="s">
        <v>1393</v>
      </c>
      <c r="F479" s="15" t="s">
        <v>1394</v>
      </c>
      <c r="G479" s="15" t="s">
        <v>1392</v>
      </c>
      <c r="H479" s="15" t="s">
        <v>1395</v>
      </c>
      <c r="I479" s="15">
        <v>50066880</v>
      </c>
      <c r="J479" s="15" t="s">
        <v>48</v>
      </c>
      <c r="K479" s="266">
        <v>8</v>
      </c>
      <c r="L479" s="14">
        <v>3419</v>
      </c>
      <c r="M479" s="14">
        <v>0</v>
      </c>
      <c r="N479" s="14">
        <f t="shared" si="52"/>
        <v>3419</v>
      </c>
      <c r="O479" s="14">
        <v>3419</v>
      </c>
      <c r="P479" s="14">
        <v>0</v>
      </c>
      <c r="Q479" s="14">
        <v>3419</v>
      </c>
      <c r="R479" s="266" t="s">
        <v>601</v>
      </c>
    </row>
    <row r="480" spans="1:18" ht="12.75" customHeight="1">
      <c r="A480" s="266">
        <v>139</v>
      </c>
      <c r="B480" s="28" t="s">
        <v>2019</v>
      </c>
      <c r="C480" s="15" t="s">
        <v>1436</v>
      </c>
      <c r="D480" s="106" t="s">
        <v>1436</v>
      </c>
      <c r="E480" s="15" t="s">
        <v>1437</v>
      </c>
      <c r="F480" s="15" t="s">
        <v>1438</v>
      </c>
      <c r="G480" s="15" t="s">
        <v>1436</v>
      </c>
      <c r="H480" s="15" t="s">
        <v>1439</v>
      </c>
      <c r="I480" s="15">
        <v>96837291</v>
      </c>
      <c r="J480" s="15" t="s">
        <v>48</v>
      </c>
      <c r="K480" s="266">
        <v>22</v>
      </c>
      <c r="L480" s="14">
        <v>25991</v>
      </c>
      <c r="M480" s="14">
        <v>0</v>
      </c>
      <c r="N480" s="14">
        <f t="shared" si="52"/>
        <v>25991</v>
      </c>
      <c r="O480" s="14">
        <v>25991</v>
      </c>
      <c r="P480" s="14">
        <v>0</v>
      </c>
      <c r="Q480" s="14">
        <v>25991</v>
      </c>
      <c r="R480" s="266" t="s">
        <v>601</v>
      </c>
    </row>
    <row r="481" spans="1:18" ht="12.75" customHeight="1">
      <c r="A481" s="266">
        <v>140</v>
      </c>
      <c r="B481" s="28" t="s">
        <v>2019</v>
      </c>
      <c r="C481" s="15" t="s">
        <v>1440</v>
      </c>
      <c r="D481" s="105" t="s">
        <v>1441</v>
      </c>
      <c r="E481" s="15" t="s">
        <v>1442</v>
      </c>
      <c r="F481" s="15" t="s">
        <v>1443</v>
      </c>
      <c r="G481" s="15" t="s">
        <v>1444</v>
      </c>
      <c r="H481" s="15" t="s">
        <v>1445</v>
      </c>
      <c r="I481" s="15">
        <v>96205722</v>
      </c>
      <c r="J481" s="15" t="s">
        <v>48</v>
      </c>
      <c r="K481" s="266">
        <v>8</v>
      </c>
      <c r="L481" s="14">
        <v>4039</v>
      </c>
      <c r="M481" s="14">
        <v>0</v>
      </c>
      <c r="N481" s="14">
        <f t="shared" si="52"/>
        <v>4039</v>
      </c>
      <c r="O481" s="14">
        <v>4039</v>
      </c>
      <c r="P481" s="14">
        <v>0</v>
      </c>
      <c r="Q481" s="14">
        <v>4039</v>
      </c>
      <c r="R481" s="266" t="s">
        <v>601</v>
      </c>
    </row>
    <row r="482" spans="1:18" ht="12.75" customHeight="1">
      <c r="A482" s="266">
        <v>141</v>
      </c>
      <c r="B482" s="28" t="s">
        <v>2019</v>
      </c>
      <c r="C482" s="15" t="s">
        <v>1504</v>
      </c>
      <c r="D482" s="105" t="s">
        <v>1504</v>
      </c>
      <c r="E482" s="15" t="s">
        <v>1505</v>
      </c>
      <c r="F482" s="15" t="s">
        <v>1506</v>
      </c>
      <c r="G482" s="15" t="s">
        <v>1507</v>
      </c>
      <c r="H482" s="15" t="s">
        <v>1508</v>
      </c>
      <c r="I482" s="15">
        <v>56262260</v>
      </c>
      <c r="J482" s="15" t="s">
        <v>48</v>
      </c>
      <c r="K482" s="266">
        <v>33</v>
      </c>
      <c r="L482" s="14">
        <v>47190</v>
      </c>
      <c r="M482" s="14">
        <v>0</v>
      </c>
      <c r="N482" s="14">
        <f t="shared" si="52"/>
        <v>47190</v>
      </c>
      <c r="O482" s="14">
        <v>47190</v>
      </c>
      <c r="P482" s="14">
        <v>0</v>
      </c>
      <c r="Q482" s="14">
        <v>47190</v>
      </c>
      <c r="R482" s="266" t="s">
        <v>601</v>
      </c>
    </row>
    <row r="483" spans="1:18" ht="12.75" customHeight="1">
      <c r="A483" s="266">
        <v>142</v>
      </c>
      <c r="B483" s="28" t="s">
        <v>2019</v>
      </c>
      <c r="C483" s="15" t="s">
        <v>1532</v>
      </c>
      <c r="D483" s="105" t="s">
        <v>1533</v>
      </c>
      <c r="E483" s="15" t="s">
        <v>1534</v>
      </c>
      <c r="F483" s="15" t="s">
        <v>1535</v>
      </c>
      <c r="G483" s="15" t="s">
        <v>1536</v>
      </c>
      <c r="H483" s="15" t="s">
        <v>1537</v>
      </c>
      <c r="I483" s="15">
        <v>90938513</v>
      </c>
      <c r="J483" s="15" t="s">
        <v>48</v>
      </c>
      <c r="K483" s="266">
        <v>8</v>
      </c>
      <c r="L483" s="14">
        <v>1848</v>
      </c>
      <c r="M483" s="14">
        <v>0</v>
      </c>
      <c r="N483" s="14">
        <f t="shared" si="52"/>
        <v>1848</v>
      </c>
      <c r="O483" s="14">
        <v>1848</v>
      </c>
      <c r="P483" s="14">
        <v>0</v>
      </c>
      <c r="Q483" s="14">
        <v>1848</v>
      </c>
      <c r="R483" s="266" t="s">
        <v>601</v>
      </c>
    </row>
    <row r="484" spans="1:18" ht="12.75" customHeight="1">
      <c r="A484" s="266">
        <v>143</v>
      </c>
      <c r="B484" s="28" t="s">
        <v>2019</v>
      </c>
      <c r="C484" s="15" t="s">
        <v>1542</v>
      </c>
      <c r="D484" s="106" t="s">
        <v>203</v>
      </c>
      <c r="E484" s="15" t="s">
        <v>1543</v>
      </c>
      <c r="F484" s="15" t="s">
        <v>1544</v>
      </c>
      <c r="G484" s="15" t="s">
        <v>1545</v>
      </c>
      <c r="H484" s="15" t="s">
        <v>1546</v>
      </c>
      <c r="I484" s="15">
        <v>56262287</v>
      </c>
      <c r="J484" s="15" t="s">
        <v>48</v>
      </c>
      <c r="K484" s="266">
        <v>22</v>
      </c>
      <c r="L484" s="14">
        <v>22744</v>
      </c>
      <c r="M484" s="14">
        <v>0</v>
      </c>
      <c r="N484" s="14">
        <f t="shared" si="52"/>
        <v>22744</v>
      </c>
      <c r="O484" s="14">
        <v>22744</v>
      </c>
      <c r="P484" s="14">
        <v>0</v>
      </c>
      <c r="Q484" s="14">
        <v>22744</v>
      </c>
      <c r="R484" s="266" t="s">
        <v>601</v>
      </c>
    </row>
    <row r="485" spans="1:18" ht="12.75" customHeight="1">
      <c r="A485" s="266">
        <v>144</v>
      </c>
      <c r="B485" s="28" t="s">
        <v>2019</v>
      </c>
      <c r="C485" s="15" t="s">
        <v>1574</v>
      </c>
      <c r="D485" s="15" t="s">
        <v>1574</v>
      </c>
      <c r="E485" s="15" t="s">
        <v>1505</v>
      </c>
      <c r="F485" s="15" t="s">
        <v>1575</v>
      </c>
      <c r="G485" s="15" t="s">
        <v>1574</v>
      </c>
      <c r="H485" s="15" t="s">
        <v>1576</v>
      </c>
      <c r="I485" s="15">
        <v>90938340</v>
      </c>
      <c r="J485" s="15" t="s">
        <v>48</v>
      </c>
      <c r="K485" s="266">
        <v>8</v>
      </c>
      <c r="L485" s="14">
        <v>3326</v>
      </c>
      <c r="M485" s="14">
        <v>0</v>
      </c>
      <c r="N485" s="14">
        <f t="shared" si="52"/>
        <v>3326</v>
      </c>
      <c r="O485" s="14">
        <v>3326</v>
      </c>
      <c r="P485" s="14">
        <v>0</v>
      </c>
      <c r="Q485" s="14">
        <v>3326</v>
      </c>
      <c r="R485" s="266" t="s">
        <v>601</v>
      </c>
    </row>
    <row r="486" spans="1:18" ht="12.75" customHeight="1">
      <c r="A486" s="266">
        <v>145</v>
      </c>
      <c r="B486" s="28" t="s">
        <v>2019</v>
      </c>
      <c r="C486" s="15" t="s">
        <v>1582</v>
      </c>
      <c r="D486" s="105" t="s">
        <v>1582</v>
      </c>
      <c r="E486" s="15" t="s">
        <v>1583</v>
      </c>
      <c r="F486" s="15" t="s">
        <v>1584</v>
      </c>
      <c r="G486" s="15" t="s">
        <v>1582</v>
      </c>
      <c r="H486" s="15" t="s">
        <v>1585</v>
      </c>
      <c r="I486" s="15" t="s">
        <v>1586</v>
      </c>
      <c r="J486" s="15" t="s">
        <v>49</v>
      </c>
      <c r="K486" s="266" t="s">
        <v>41</v>
      </c>
      <c r="L486" s="14">
        <v>1465</v>
      </c>
      <c r="M486" s="14">
        <v>3881</v>
      </c>
      <c r="N486" s="14">
        <f t="shared" si="52"/>
        <v>5346</v>
      </c>
      <c r="O486" s="14">
        <v>1465</v>
      </c>
      <c r="P486" s="14">
        <v>3881</v>
      </c>
      <c r="Q486" s="14">
        <v>5346</v>
      </c>
      <c r="R486" s="266" t="s">
        <v>601</v>
      </c>
    </row>
    <row r="487" spans="1:18" ht="12.75" customHeight="1">
      <c r="A487" s="266">
        <v>146</v>
      </c>
      <c r="B487" s="28" t="s">
        <v>2019</v>
      </c>
      <c r="C487" s="15" t="s">
        <v>1587</v>
      </c>
      <c r="D487" s="105" t="s">
        <v>1587</v>
      </c>
      <c r="E487" s="15" t="s">
        <v>1588</v>
      </c>
      <c r="F487" s="15" t="s">
        <v>1589</v>
      </c>
      <c r="G487" s="15" t="s">
        <v>1590</v>
      </c>
      <c r="H487" s="15" t="s">
        <v>1591</v>
      </c>
      <c r="I487" s="15" t="s">
        <v>1592</v>
      </c>
      <c r="J487" s="15" t="s">
        <v>48</v>
      </c>
      <c r="K487" s="266">
        <v>8</v>
      </c>
      <c r="L487" s="14">
        <v>5729</v>
      </c>
      <c r="M487" s="14">
        <v>0</v>
      </c>
      <c r="N487" s="14">
        <f t="shared" si="52"/>
        <v>5729</v>
      </c>
      <c r="O487" s="14">
        <v>5729</v>
      </c>
      <c r="P487" s="14">
        <v>0</v>
      </c>
      <c r="Q487" s="14">
        <v>5729</v>
      </c>
      <c r="R487" s="266" t="s">
        <v>601</v>
      </c>
    </row>
    <row r="488" spans="1:18" ht="12.75" customHeight="1">
      <c r="A488" s="266">
        <v>147</v>
      </c>
      <c r="B488" s="28" t="s">
        <v>2019</v>
      </c>
      <c r="C488" s="15" t="s">
        <v>1593</v>
      </c>
      <c r="D488" s="105" t="s">
        <v>1593</v>
      </c>
      <c r="E488" s="15"/>
      <c r="F488" s="15" t="s">
        <v>1594</v>
      </c>
      <c r="G488" s="15" t="s">
        <v>1593</v>
      </c>
      <c r="H488" s="15" t="s">
        <v>1595</v>
      </c>
      <c r="I488" s="15" t="s">
        <v>1596</v>
      </c>
      <c r="J488" s="15" t="s">
        <v>48</v>
      </c>
      <c r="K488" s="266">
        <v>8</v>
      </c>
      <c r="L488" s="14">
        <v>5808</v>
      </c>
      <c r="M488" s="14">
        <v>0</v>
      </c>
      <c r="N488" s="14">
        <f t="shared" si="52"/>
        <v>5808</v>
      </c>
      <c r="O488" s="14">
        <v>5808</v>
      </c>
      <c r="P488" s="14">
        <v>0</v>
      </c>
      <c r="Q488" s="14">
        <v>5808</v>
      </c>
      <c r="R488" s="266" t="s">
        <v>601</v>
      </c>
    </row>
    <row r="489" spans="1:18" ht="12.75" customHeight="1">
      <c r="A489" s="266">
        <v>148</v>
      </c>
      <c r="B489" s="28" t="s">
        <v>2019</v>
      </c>
      <c r="C489" s="15" t="s">
        <v>1597</v>
      </c>
      <c r="D489" s="105" t="s">
        <v>1597</v>
      </c>
      <c r="E489" s="15" t="s">
        <v>1598</v>
      </c>
      <c r="F489" s="15" t="s">
        <v>1599</v>
      </c>
      <c r="G489" s="15" t="s">
        <v>1597</v>
      </c>
      <c r="H489" s="15" t="s">
        <v>1600</v>
      </c>
      <c r="I489" s="15">
        <v>97723492</v>
      </c>
      <c r="J489" s="15" t="s">
        <v>49</v>
      </c>
      <c r="K489" s="266" t="s">
        <v>41</v>
      </c>
      <c r="L489" s="14">
        <v>1016</v>
      </c>
      <c r="M489" s="14">
        <v>2812</v>
      </c>
      <c r="N489" s="14">
        <f t="shared" si="52"/>
        <v>3828</v>
      </c>
      <c r="O489" s="14">
        <v>1016</v>
      </c>
      <c r="P489" s="14">
        <v>2812</v>
      </c>
      <c r="Q489" s="14">
        <v>3828</v>
      </c>
      <c r="R489" s="266" t="s">
        <v>601</v>
      </c>
    </row>
    <row r="490" spans="1:18" ht="12.75" customHeight="1">
      <c r="A490" s="266">
        <v>149</v>
      </c>
      <c r="B490" s="28" t="s">
        <v>2019</v>
      </c>
      <c r="C490" s="15" t="s">
        <v>1605</v>
      </c>
      <c r="D490" s="106" t="s">
        <v>1605</v>
      </c>
      <c r="E490" s="15" t="s">
        <v>1606</v>
      </c>
      <c r="F490" s="15" t="s">
        <v>1607</v>
      </c>
      <c r="G490" s="15" t="s">
        <v>1605</v>
      </c>
      <c r="H490" s="15" t="s">
        <v>1608</v>
      </c>
      <c r="I490" s="15">
        <v>90602001</v>
      </c>
      <c r="J490" s="15" t="s">
        <v>49</v>
      </c>
      <c r="K490" s="266">
        <v>8</v>
      </c>
      <c r="L490" s="14">
        <v>1175</v>
      </c>
      <c r="M490" s="14">
        <v>2904</v>
      </c>
      <c r="N490" s="14">
        <f t="shared" si="52"/>
        <v>4079</v>
      </c>
      <c r="O490" s="14">
        <v>1175</v>
      </c>
      <c r="P490" s="14">
        <v>2904</v>
      </c>
      <c r="Q490" s="14">
        <v>4079</v>
      </c>
      <c r="R490" s="266" t="s">
        <v>601</v>
      </c>
    </row>
    <row r="491" spans="1:18" ht="12.75" customHeight="1">
      <c r="A491" s="266">
        <v>150</v>
      </c>
      <c r="B491" s="28" t="s">
        <v>2019</v>
      </c>
      <c r="C491" s="15" t="s">
        <v>1609</v>
      </c>
      <c r="D491" s="105" t="s">
        <v>1609</v>
      </c>
      <c r="E491" s="15" t="s">
        <v>1610</v>
      </c>
      <c r="F491" s="15" t="s">
        <v>1438</v>
      </c>
      <c r="G491" s="15" t="s">
        <v>1609</v>
      </c>
      <c r="H491" s="15" t="s">
        <v>1611</v>
      </c>
      <c r="I491" s="15">
        <v>97723455</v>
      </c>
      <c r="J491" s="15" t="s">
        <v>48</v>
      </c>
      <c r="K491" s="266">
        <v>22</v>
      </c>
      <c r="L491" s="14">
        <v>6019</v>
      </c>
      <c r="M491" s="14">
        <v>0</v>
      </c>
      <c r="N491" s="14">
        <f t="shared" si="52"/>
        <v>6019</v>
      </c>
      <c r="O491" s="14">
        <v>6019</v>
      </c>
      <c r="P491" s="14">
        <v>0</v>
      </c>
      <c r="Q491" s="14">
        <v>6019</v>
      </c>
      <c r="R491" s="266" t="s">
        <v>601</v>
      </c>
    </row>
    <row r="492" spans="1:18" ht="12.75" customHeight="1">
      <c r="A492" s="266">
        <v>151</v>
      </c>
      <c r="B492" s="28" t="s">
        <v>2019</v>
      </c>
      <c r="C492" s="15" t="s">
        <v>1638</v>
      </c>
      <c r="D492" s="105" t="s">
        <v>1638</v>
      </c>
      <c r="E492" s="15" t="s">
        <v>1639</v>
      </c>
      <c r="F492" s="15" t="s">
        <v>1640</v>
      </c>
      <c r="G492" s="15" t="s">
        <v>1641</v>
      </c>
      <c r="H492" s="15" t="s">
        <v>1642</v>
      </c>
      <c r="I492" s="15">
        <v>56262320</v>
      </c>
      <c r="J492" s="15" t="s">
        <v>48</v>
      </c>
      <c r="K492" s="266">
        <v>33</v>
      </c>
      <c r="L492" s="14">
        <v>51850</v>
      </c>
      <c r="M492" s="14">
        <v>0</v>
      </c>
      <c r="N492" s="14">
        <f t="shared" si="52"/>
        <v>51850</v>
      </c>
      <c r="O492" s="14">
        <v>51850</v>
      </c>
      <c r="P492" s="14">
        <v>0</v>
      </c>
      <c r="Q492" s="14">
        <v>51850</v>
      </c>
      <c r="R492" s="266" t="s">
        <v>601</v>
      </c>
    </row>
    <row r="493" spans="1:18" ht="12.75" customHeight="1">
      <c r="A493" s="266">
        <v>152</v>
      </c>
      <c r="B493" s="28" t="s">
        <v>2019</v>
      </c>
      <c r="C493" s="15" t="s">
        <v>1647</v>
      </c>
      <c r="D493" s="105" t="s">
        <v>1647</v>
      </c>
      <c r="E493" s="15" t="s">
        <v>1648</v>
      </c>
      <c r="F493" s="15" t="s">
        <v>1649</v>
      </c>
      <c r="G493" s="15" t="s">
        <v>1647</v>
      </c>
      <c r="H493" s="15" t="s">
        <v>1650</v>
      </c>
      <c r="I493" s="15">
        <v>97723282</v>
      </c>
      <c r="J493" s="15" t="s">
        <v>48</v>
      </c>
      <c r="K493" s="266">
        <v>18</v>
      </c>
      <c r="L493" s="14">
        <v>48286</v>
      </c>
      <c r="M493" s="14">
        <v>0</v>
      </c>
      <c r="N493" s="14">
        <f t="shared" si="52"/>
        <v>48286</v>
      </c>
      <c r="O493" s="14">
        <v>48286</v>
      </c>
      <c r="P493" s="14">
        <v>0</v>
      </c>
      <c r="Q493" s="14">
        <v>48286</v>
      </c>
      <c r="R493" s="266" t="s">
        <v>601</v>
      </c>
    </row>
    <row r="494" spans="1:18" ht="12.75" customHeight="1">
      <c r="A494" s="266">
        <v>153</v>
      </c>
      <c r="B494" s="28" t="s">
        <v>2019</v>
      </c>
      <c r="C494" s="15" t="s">
        <v>1651</v>
      </c>
      <c r="D494" s="105" t="s">
        <v>1652</v>
      </c>
      <c r="E494" s="15" t="s">
        <v>1653</v>
      </c>
      <c r="F494" s="15" t="s">
        <v>1654</v>
      </c>
      <c r="G494" s="15" t="s">
        <v>1655</v>
      </c>
      <c r="H494" s="15" t="s">
        <v>1656</v>
      </c>
      <c r="I494" s="15">
        <v>97723327</v>
      </c>
      <c r="J494" s="15" t="s">
        <v>48</v>
      </c>
      <c r="K494" s="266">
        <v>18</v>
      </c>
      <c r="L494" s="14">
        <v>25819</v>
      </c>
      <c r="M494" s="14">
        <v>0</v>
      </c>
      <c r="N494" s="14">
        <f t="shared" si="52"/>
        <v>25819</v>
      </c>
      <c r="O494" s="14">
        <v>25819</v>
      </c>
      <c r="P494" s="14">
        <v>0</v>
      </c>
      <c r="Q494" s="14">
        <v>25819</v>
      </c>
      <c r="R494" s="266" t="s">
        <v>601</v>
      </c>
    </row>
    <row r="495" spans="1:18" ht="12.75" customHeight="1">
      <c r="A495" s="266">
        <v>154</v>
      </c>
      <c r="B495" s="28" t="s">
        <v>2019</v>
      </c>
      <c r="C495" s="15" t="s">
        <v>1657</v>
      </c>
      <c r="D495" s="106" t="s">
        <v>1658</v>
      </c>
      <c r="E495" s="15"/>
      <c r="F495" s="15" t="s">
        <v>1654</v>
      </c>
      <c r="G495" s="15" t="s">
        <v>1655</v>
      </c>
      <c r="H495" s="15" t="s">
        <v>1659</v>
      </c>
      <c r="I495" s="15" t="s">
        <v>1660</v>
      </c>
      <c r="J495" s="15" t="s">
        <v>48</v>
      </c>
      <c r="K495" s="266">
        <v>8</v>
      </c>
      <c r="L495" s="14">
        <v>4132</v>
      </c>
      <c r="M495" s="14">
        <v>0</v>
      </c>
      <c r="N495" s="14">
        <f t="shared" si="52"/>
        <v>4132</v>
      </c>
      <c r="O495" s="14">
        <v>4132</v>
      </c>
      <c r="P495" s="14">
        <v>0</v>
      </c>
      <c r="Q495" s="14">
        <v>4132</v>
      </c>
      <c r="R495" s="266" t="s">
        <v>601</v>
      </c>
    </row>
    <row r="496" spans="1:18" ht="12.75" customHeight="1">
      <c r="A496" s="266">
        <v>155</v>
      </c>
      <c r="B496" s="28" t="s">
        <v>2019</v>
      </c>
      <c r="C496" s="15" t="s">
        <v>1693</v>
      </c>
      <c r="D496" s="105" t="s">
        <v>1693</v>
      </c>
      <c r="E496" s="15" t="s">
        <v>1694</v>
      </c>
      <c r="F496" s="15" t="s">
        <v>821</v>
      </c>
      <c r="G496" s="15" t="s">
        <v>1693</v>
      </c>
      <c r="H496" s="15" t="s">
        <v>1695</v>
      </c>
      <c r="I496" s="15" t="s">
        <v>1696</v>
      </c>
      <c r="J496" s="15" t="s">
        <v>48</v>
      </c>
      <c r="K496" s="266">
        <v>8</v>
      </c>
      <c r="L496" s="14">
        <v>3524</v>
      </c>
      <c r="M496" s="14">
        <v>0</v>
      </c>
      <c r="N496" s="14">
        <f t="shared" si="52"/>
        <v>3524</v>
      </c>
      <c r="O496" s="14">
        <v>3524</v>
      </c>
      <c r="P496" s="14">
        <v>0</v>
      </c>
      <c r="Q496" s="14">
        <v>3524</v>
      </c>
      <c r="R496" s="266" t="s">
        <v>601</v>
      </c>
    </row>
    <row r="497" spans="1:19" ht="12.75" customHeight="1">
      <c r="A497" s="266">
        <v>156</v>
      </c>
      <c r="B497" s="28" t="s">
        <v>2019</v>
      </c>
      <c r="C497" s="15" t="s">
        <v>1740</v>
      </c>
      <c r="D497" s="106" t="s">
        <v>1741</v>
      </c>
      <c r="E497" s="15" t="s">
        <v>1742</v>
      </c>
      <c r="F497" s="15" t="s">
        <v>1743</v>
      </c>
      <c r="G497" s="15" t="s">
        <v>1741</v>
      </c>
      <c r="H497" s="15" t="s">
        <v>1744</v>
      </c>
      <c r="I497" s="15">
        <v>2781915</v>
      </c>
      <c r="J497" s="15" t="s">
        <v>48</v>
      </c>
      <c r="K497" s="266">
        <v>8</v>
      </c>
      <c r="L497" s="14">
        <v>2006</v>
      </c>
      <c r="M497" s="14">
        <v>0</v>
      </c>
      <c r="N497" s="14">
        <f t="shared" si="52"/>
        <v>2006</v>
      </c>
      <c r="O497" s="14">
        <v>2006</v>
      </c>
      <c r="P497" s="14">
        <v>0</v>
      </c>
      <c r="Q497" s="14">
        <v>2006</v>
      </c>
      <c r="R497" s="266" t="s">
        <v>601</v>
      </c>
    </row>
    <row r="498" spans="1:19" ht="12.75" customHeight="1">
      <c r="A498" s="266">
        <v>157</v>
      </c>
      <c r="B498" s="28" t="s">
        <v>2019</v>
      </c>
      <c r="C498" s="15" t="s">
        <v>1758</v>
      </c>
      <c r="D498" s="106" t="s">
        <v>1758</v>
      </c>
      <c r="E498" s="15" t="s">
        <v>1759</v>
      </c>
      <c r="F498" s="15" t="s">
        <v>1760</v>
      </c>
      <c r="G498" s="15" t="s">
        <v>1758</v>
      </c>
      <c r="H498" s="15" t="s">
        <v>1761</v>
      </c>
      <c r="I498" s="15" t="s">
        <v>1762</v>
      </c>
      <c r="J498" s="15" t="s">
        <v>48</v>
      </c>
      <c r="K498" s="266">
        <v>8</v>
      </c>
      <c r="L498" s="14">
        <v>3234</v>
      </c>
      <c r="M498" s="14">
        <v>0</v>
      </c>
      <c r="N498" s="14">
        <f t="shared" si="52"/>
        <v>3234</v>
      </c>
      <c r="O498" s="14">
        <v>3234</v>
      </c>
      <c r="P498" s="14">
        <v>0</v>
      </c>
      <c r="Q498" s="14">
        <v>3234</v>
      </c>
      <c r="R498" s="266" t="s">
        <v>601</v>
      </c>
    </row>
    <row r="499" spans="1:19" ht="12.75" customHeight="1">
      <c r="A499" s="266">
        <v>158</v>
      </c>
      <c r="B499" s="28" t="s">
        <v>2019</v>
      </c>
      <c r="C499" s="15" t="s">
        <v>1777</v>
      </c>
      <c r="D499" s="106" t="s">
        <v>1777</v>
      </c>
      <c r="E499" s="15" t="s">
        <v>1778</v>
      </c>
      <c r="F499" s="15" t="s">
        <v>1779</v>
      </c>
      <c r="G499" s="15" t="s">
        <v>1777</v>
      </c>
      <c r="H499" s="15" t="s">
        <v>1780</v>
      </c>
      <c r="I499" s="15">
        <v>97723436</v>
      </c>
      <c r="J499" s="15" t="s">
        <v>48</v>
      </c>
      <c r="K499" s="266">
        <v>8</v>
      </c>
      <c r="L499" s="14">
        <v>3260</v>
      </c>
      <c r="M499" s="14">
        <v>0</v>
      </c>
      <c r="N499" s="14">
        <f t="shared" si="52"/>
        <v>3260</v>
      </c>
      <c r="O499" s="14">
        <v>3260</v>
      </c>
      <c r="P499" s="14">
        <v>0</v>
      </c>
      <c r="Q499" s="14">
        <v>3260</v>
      </c>
      <c r="R499" s="266" t="s">
        <v>601</v>
      </c>
    </row>
    <row r="500" spans="1:19" ht="12.75" customHeight="1">
      <c r="A500" s="266">
        <v>159</v>
      </c>
      <c r="B500" s="28" t="s">
        <v>2019</v>
      </c>
      <c r="C500" s="15" t="s">
        <v>1807</v>
      </c>
      <c r="D500" s="105" t="s">
        <v>1807</v>
      </c>
      <c r="E500" s="15"/>
      <c r="F500" s="15" t="s">
        <v>1808</v>
      </c>
      <c r="G500" s="15" t="s">
        <v>1807</v>
      </c>
      <c r="H500" s="15" t="s">
        <v>1809</v>
      </c>
      <c r="I500" s="15">
        <v>56366091</v>
      </c>
      <c r="J500" s="15" t="s">
        <v>49</v>
      </c>
      <c r="K500" s="266" t="s">
        <v>39</v>
      </c>
      <c r="L500" s="14">
        <v>6481</v>
      </c>
      <c r="M500" s="14">
        <v>15642</v>
      </c>
      <c r="N500" s="14">
        <f t="shared" si="52"/>
        <v>22123</v>
      </c>
      <c r="O500" s="14">
        <v>6481</v>
      </c>
      <c r="P500" s="14">
        <v>15642</v>
      </c>
      <c r="Q500" s="14">
        <v>22123</v>
      </c>
      <c r="R500" s="266" t="s">
        <v>601</v>
      </c>
    </row>
    <row r="501" spans="1:19" ht="12.75" customHeight="1">
      <c r="A501" s="266">
        <v>160</v>
      </c>
      <c r="B501" s="28" t="s">
        <v>2019</v>
      </c>
      <c r="C501" s="15" t="s">
        <v>1825</v>
      </c>
      <c r="D501" s="105" t="s">
        <v>1825</v>
      </c>
      <c r="E501" s="15" t="s">
        <v>1826</v>
      </c>
      <c r="F501" s="15" t="s">
        <v>1827</v>
      </c>
      <c r="G501" s="15" t="s">
        <v>1825</v>
      </c>
      <c r="H501" s="15" t="s">
        <v>1828</v>
      </c>
      <c r="I501" s="15" t="s">
        <v>1829</v>
      </c>
      <c r="J501" s="15" t="s">
        <v>49</v>
      </c>
      <c r="K501" s="266" t="s">
        <v>41</v>
      </c>
      <c r="L501" s="14">
        <v>1175</v>
      </c>
      <c r="M501" s="14">
        <v>3089</v>
      </c>
      <c r="N501" s="14">
        <f t="shared" si="52"/>
        <v>4264</v>
      </c>
      <c r="O501" s="14">
        <v>1175</v>
      </c>
      <c r="P501" s="14">
        <v>3089</v>
      </c>
      <c r="Q501" s="14">
        <v>4264</v>
      </c>
      <c r="R501" s="266" t="s">
        <v>601</v>
      </c>
    </row>
    <row r="502" spans="1:19" ht="12.75" customHeight="1">
      <c r="A502" s="266">
        <v>161</v>
      </c>
      <c r="B502" s="28" t="s">
        <v>2019</v>
      </c>
      <c r="C502" s="15" t="s">
        <v>1856</v>
      </c>
      <c r="D502" s="105" t="s">
        <v>1856</v>
      </c>
      <c r="E502" s="15" t="s">
        <v>1857</v>
      </c>
      <c r="F502" s="15" t="s">
        <v>1858</v>
      </c>
      <c r="G502" s="15" t="s">
        <v>1856</v>
      </c>
      <c r="H502" s="15" t="s">
        <v>1859</v>
      </c>
      <c r="I502" s="15">
        <v>91055328</v>
      </c>
      <c r="J502" s="15" t="s">
        <v>48</v>
      </c>
      <c r="K502" s="266">
        <v>8</v>
      </c>
      <c r="L502" s="14">
        <v>2086</v>
      </c>
      <c r="M502" s="14">
        <v>0</v>
      </c>
      <c r="N502" s="14">
        <f t="shared" si="52"/>
        <v>2086</v>
      </c>
      <c r="O502" s="14">
        <v>2086</v>
      </c>
      <c r="P502" s="14">
        <v>0</v>
      </c>
      <c r="Q502" s="14">
        <v>2086</v>
      </c>
      <c r="R502" s="266" t="s">
        <v>601</v>
      </c>
    </row>
    <row r="503" spans="1:19" ht="12.75" customHeight="1">
      <c r="A503" s="266">
        <v>162</v>
      </c>
      <c r="B503" s="28" t="s">
        <v>2019</v>
      </c>
      <c r="C503" s="15" t="s">
        <v>1894</v>
      </c>
      <c r="D503" s="106" t="s">
        <v>1895</v>
      </c>
      <c r="E503" s="15" t="s">
        <v>1896</v>
      </c>
      <c r="F503" s="15" t="s">
        <v>1897</v>
      </c>
      <c r="G503" s="15" t="s">
        <v>1898</v>
      </c>
      <c r="H503" s="15" t="s">
        <v>1899</v>
      </c>
      <c r="I503" s="15">
        <v>95308061</v>
      </c>
      <c r="J503" s="15" t="s">
        <v>48</v>
      </c>
      <c r="K503" s="266">
        <v>8</v>
      </c>
      <c r="L503" s="14">
        <v>4462</v>
      </c>
      <c r="M503" s="14">
        <v>0</v>
      </c>
      <c r="N503" s="14">
        <f t="shared" si="52"/>
        <v>4462</v>
      </c>
      <c r="O503" s="14">
        <v>4462</v>
      </c>
      <c r="P503" s="14">
        <v>0</v>
      </c>
      <c r="Q503" s="14">
        <v>4462</v>
      </c>
      <c r="R503" s="266" t="s">
        <v>601</v>
      </c>
    </row>
    <row r="504" spans="1:19" ht="12.75" customHeight="1">
      <c r="A504" s="266">
        <v>163</v>
      </c>
      <c r="B504" s="28" t="s">
        <v>2019</v>
      </c>
      <c r="C504" s="15" t="s">
        <v>1372</v>
      </c>
      <c r="D504" s="105" t="s">
        <v>1372</v>
      </c>
      <c r="E504" s="15" t="s">
        <v>1906</v>
      </c>
      <c r="F504" s="15" t="s">
        <v>1371</v>
      </c>
      <c r="G504" s="15" t="s">
        <v>1372</v>
      </c>
      <c r="H504" s="15" t="s">
        <v>1907</v>
      </c>
      <c r="I504" s="15">
        <v>97724834</v>
      </c>
      <c r="J504" s="15" t="s">
        <v>48</v>
      </c>
      <c r="K504" s="266">
        <v>22</v>
      </c>
      <c r="L504" s="14">
        <v>25951</v>
      </c>
      <c r="M504" s="14">
        <v>0</v>
      </c>
      <c r="N504" s="14">
        <f t="shared" si="52"/>
        <v>25951</v>
      </c>
      <c r="O504" s="14">
        <v>25951</v>
      </c>
      <c r="P504" s="14">
        <v>0</v>
      </c>
      <c r="Q504" s="14">
        <v>25951</v>
      </c>
      <c r="R504" s="266" t="s">
        <v>601</v>
      </c>
    </row>
    <row r="505" spans="1:19" ht="12.75" customHeight="1">
      <c r="A505" s="266">
        <v>164</v>
      </c>
      <c r="B505" s="28" t="s">
        <v>2019</v>
      </c>
      <c r="C505" s="15" t="s">
        <v>1908</v>
      </c>
      <c r="D505" s="106" t="s">
        <v>1908</v>
      </c>
      <c r="E505" s="15" t="s">
        <v>1909</v>
      </c>
      <c r="F505" s="15" t="s">
        <v>1910</v>
      </c>
      <c r="G505" s="15" t="s">
        <v>1911</v>
      </c>
      <c r="H505" s="15" t="s">
        <v>1912</v>
      </c>
      <c r="I505" s="15">
        <v>90602930</v>
      </c>
      <c r="J505" s="15" t="s">
        <v>49</v>
      </c>
      <c r="K505" s="266">
        <v>8</v>
      </c>
      <c r="L505" s="14">
        <v>488</v>
      </c>
      <c r="M505" s="14">
        <v>1241</v>
      </c>
      <c r="N505" s="14">
        <f t="shared" si="52"/>
        <v>1729</v>
      </c>
      <c r="O505" s="14">
        <v>488</v>
      </c>
      <c r="P505" s="14">
        <v>1241</v>
      </c>
      <c r="Q505" s="14">
        <v>1729</v>
      </c>
      <c r="R505" s="266" t="s">
        <v>601</v>
      </c>
    </row>
    <row r="506" spans="1:19" ht="12.75" customHeight="1">
      <c r="A506" s="266">
        <v>165</v>
      </c>
      <c r="B506" s="28" t="s">
        <v>2019</v>
      </c>
      <c r="C506" s="15" t="s">
        <v>1913</v>
      </c>
      <c r="D506" s="106" t="s">
        <v>1913</v>
      </c>
      <c r="E506" s="15" t="s">
        <v>1914</v>
      </c>
      <c r="F506" s="15" t="s">
        <v>1915</v>
      </c>
      <c r="G506" s="15" t="s">
        <v>1913</v>
      </c>
      <c r="H506" s="15" t="s">
        <v>1916</v>
      </c>
      <c r="I506" s="15">
        <v>91055191</v>
      </c>
      <c r="J506" s="15" t="s">
        <v>48</v>
      </c>
      <c r="K506" s="266">
        <v>7</v>
      </c>
      <c r="L506" s="14">
        <v>4013</v>
      </c>
      <c r="M506" s="14">
        <v>0</v>
      </c>
      <c r="N506" s="14">
        <f t="shared" si="52"/>
        <v>4013</v>
      </c>
      <c r="O506" s="14">
        <v>4013</v>
      </c>
      <c r="P506" s="14">
        <v>0</v>
      </c>
      <c r="Q506" s="14">
        <v>4013</v>
      </c>
      <c r="R506" s="266" t="s">
        <v>601</v>
      </c>
    </row>
    <row r="507" spans="1:19" ht="12.75" customHeight="1">
      <c r="A507" s="266">
        <v>166</v>
      </c>
      <c r="B507" s="28" t="s">
        <v>2019</v>
      </c>
      <c r="C507" s="15" t="s">
        <v>1949</v>
      </c>
      <c r="D507" s="106" t="s">
        <v>1949</v>
      </c>
      <c r="E507" s="15" t="s">
        <v>1950</v>
      </c>
      <c r="F507" s="15" t="s">
        <v>1951</v>
      </c>
      <c r="G507" s="15" t="s">
        <v>1949</v>
      </c>
      <c r="H507" s="15" t="s">
        <v>1952</v>
      </c>
      <c r="I507" s="15">
        <v>91055278</v>
      </c>
      <c r="J507" s="15" t="s">
        <v>48</v>
      </c>
      <c r="K507" s="266">
        <v>8</v>
      </c>
      <c r="L507" s="14">
        <v>6336</v>
      </c>
      <c r="M507" s="14">
        <v>0</v>
      </c>
      <c r="N507" s="14">
        <f t="shared" si="52"/>
        <v>6336</v>
      </c>
      <c r="O507" s="14">
        <v>6336</v>
      </c>
      <c r="P507" s="14">
        <v>0</v>
      </c>
      <c r="Q507" s="14">
        <v>6336</v>
      </c>
      <c r="R507" s="266" t="s">
        <v>601</v>
      </c>
    </row>
    <row r="508" spans="1:19" ht="12.75" customHeight="1">
      <c r="A508" s="266">
        <v>167</v>
      </c>
      <c r="B508" s="28" t="s">
        <v>2019</v>
      </c>
      <c r="C508" s="15" t="s">
        <v>1988</v>
      </c>
      <c r="D508" s="105" t="s">
        <v>1988</v>
      </c>
      <c r="E508" s="15" t="s">
        <v>1989</v>
      </c>
      <c r="F508" s="15" t="s">
        <v>1990</v>
      </c>
      <c r="G508" s="15" t="s">
        <v>1991</v>
      </c>
      <c r="H508" s="15" t="s">
        <v>1992</v>
      </c>
      <c r="I508" s="15">
        <v>56333783</v>
      </c>
      <c r="J508" s="15" t="s">
        <v>49</v>
      </c>
      <c r="K508" s="266" t="s">
        <v>1405</v>
      </c>
      <c r="L508" s="14">
        <v>14692</v>
      </c>
      <c r="M508" s="14">
        <v>36168</v>
      </c>
      <c r="N508" s="14">
        <f t="shared" si="52"/>
        <v>50860</v>
      </c>
      <c r="O508" s="14">
        <v>14692</v>
      </c>
      <c r="P508" s="14">
        <v>36168</v>
      </c>
      <c r="Q508" s="14">
        <v>50860</v>
      </c>
      <c r="R508" s="266" t="s">
        <v>601</v>
      </c>
    </row>
    <row r="509" spans="1:19" ht="12.75" customHeight="1">
      <c r="A509" s="266">
        <v>168</v>
      </c>
      <c r="B509" s="28" t="s">
        <v>2019</v>
      </c>
      <c r="C509" s="15" t="s">
        <v>2005</v>
      </c>
      <c r="D509" s="105" t="s">
        <v>2005</v>
      </c>
      <c r="E509" s="15" t="s">
        <v>2006</v>
      </c>
      <c r="F509" s="15" t="s">
        <v>1743</v>
      </c>
      <c r="G509" s="15" t="s">
        <v>1741</v>
      </c>
      <c r="H509" s="15" t="s">
        <v>2007</v>
      </c>
      <c r="I509" s="15">
        <v>90557272</v>
      </c>
      <c r="J509" s="15" t="s">
        <v>48</v>
      </c>
      <c r="K509" s="266">
        <v>8</v>
      </c>
      <c r="L509" s="14">
        <v>3683</v>
      </c>
      <c r="M509" s="14">
        <v>0</v>
      </c>
      <c r="N509" s="14">
        <f t="shared" si="52"/>
        <v>3683</v>
      </c>
      <c r="O509" s="14">
        <v>3683</v>
      </c>
      <c r="P509" s="14">
        <v>0</v>
      </c>
      <c r="Q509" s="14">
        <v>3683</v>
      </c>
      <c r="R509" s="266" t="s">
        <v>601</v>
      </c>
    </row>
    <row r="510" spans="1:19" ht="12.75" customHeight="1">
      <c r="A510" s="282"/>
      <c r="B510" s="283"/>
      <c r="C510" s="283"/>
      <c r="D510" s="283"/>
      <c r="E510" s="283"/>
      <c r="F510" s="283"/>
      <c r="G510" s="283"/>
      <c r="H510" s="283"/>
      <c r="I510" s="283"/>
      <c r="J510" s="283"/>
      <c r="K510" s="284"/>
      <c r="L510" s="24">
        <f t="shared" ref="L510:Q510" si="53">SUM(L342:L509)</f>
        <v>2139361</v>
      </c>
      <c r="M510" s="24">
        <f t="shared" si="53"/>
        <v>97787</v>
      </c>
      <c r="N510" s="24">
        <f t="shared" si="53"/>
        <v>2237148</v>
      </c>
      <c r="O510" s="24">
        <f t="shared" si="53"/>
        <v>2139361</v>
      </c>
      <c r="P510" s="24">
        <f t="shared" si="53"/>
        <v>97787</v>
      </c>
      <c r="Q510" s="24">
        <f t="shared" si="53"/>
        <v>2237148</v>
      </c>
    </row>
    <row r="511" spans="1:19" ht="36" customHeight="1">
      <c r="A511" s="274"/>
      <c r="B511" s="274"/>
      <c r="C511" s="274"/>
      <c r="D511" s="274"/>
      <c r="E511" s="274"/>
      <c r="F511" s="274"/>
      <c r="G511" s="274"/>
      <c r="H511" s="274"/>
      <c r="I511" s="274"/>
      <c r="J511" s="274"/>
      <c r="K511" s="274"/>
      <c r="L511" s="259"/>
      <c r="M511" s="259"/>
      <c r="N511" s="259"/>
      <c r="O511" s="259"/>
      <c r="P511" s="259"/>
      <c r="Q511" s="259"/>
      <c r="S511" s="53"/>
    </row>
    <row r="512" spans="1:19" ht="32.1" customHeight="1">
      <c r="A512" s="78" t="s">
        <v>875</v>
      </c>
      <c r="B512" s="287" t="s">
        <v>610</v>
      </c>
      <c r="C512" s="288"/>
      <c r="D512" s="288"/>
      <c r="E512" s="288"/>
      <c r="F512" s="288"/>
      <c r="G512" s="288"/>
      <c r="H512" s="288"/>
      <c r="I512" s="288"/>
      <c r="J512" s="288"/>
      <c r="K512" s="289"/>
      <c r="L512" s="281" t="s">
        <v>4198</v>
      </c>
      <c r="M512" s="281"/>
      <c r="N512" s="281"/>
      <c r="O512" s="281" t="s">
        <v>4199</v>
      </c>
      <c r="P512" s="281"/>
      <c r="Q512" s="281"/>
      <c r="R512" s="275" t="s">
        <v>20</v>
      </c>
    </row>
    <row r="513" spans="1:18" ht="42" customHeight="1">
      <c r="A513" s="79" t="s">
        <v>7</v>
      </c>
      <c r="B513" s="80" t="s">
        <v>31</v>
      </c>
      <c r="C513" s="80" t="s">
        <v>4</v>
      </c>
      <c r="D513" s="81" t="s">
        <v>5</v>
      </c>
      <c r="E513" s="81" t="s">
        <v>6</v>
      </c>
      <c r="F513" s="81" t="s">
        <v>8</v>
      </c>
      <c r="G513" s="81" t="s">
        <v>9</v>
      </c>
      <c r="H513" s="81" t="s">
        <v>22</v>
      </c>
      <c r="I513" s="81" t="s">
        <v>10</v>
      </c>
      <c r="J513" s="81" t="s">
        <v>11</v>
      </c>
      <c r="K513" s="79" t="s">
        <v>12</v>
      </c>
      <c r="L513" s="262" t="s">
        <v>13</v>
      </c>
      <c r="M513" s="79" t="s">
        <v>14</v>
      </c>
      <c r="N513" s="79" t="s">
        <v>3</v>
      </c>
      <c r="O513" s="262" t="s">
        <v>13</v>
      </c>
      <c r="P513" s="79" t="s">
        <v>14</v>
      </c>
      <c r="Q513" s="79" t="s">
        <v>3</v>
      </c>
      <c r="R513" s="276"/>
    </row>
    <row r="514" spans="1:18" ht="12.75" customHeight="1">
      <c r="A514" s="266">
        <v>1</v>
      </c>
      <c r="B514" s="28" t="s">
        <v>611</v>
      </c>
      <c r="C514" s="29" t="s">
        <v>621</v>
      </c>
      <c r="D514" s="29" t="s">
        <v>613</v>
      </c>
      <c r="E514" s="29" t="s">
        <v>25</v>
      </c>
      <c r="F514" s="29" t="s">
        <v>614</v>
      </c>
      <c r="G514" s="29" t="s">
        <v>615</v>
      </c>
      <c r="H514" s="29" t="s">
        <v>635</v>
      </c>
      <c r="I514" s="29" t="s">
        <v>622</v>
      </c>
      <c r="J514" s="29" t="s">
        <v>48</v>
      </c>
      <c r="K514" s="30">
        <v>2.2000000000000002</v>
      </c>
      <c r="L514" s="30">
        <v>14800</v>
      </c>
      <c r="M514" s="30">
        <v>0</v>
      </c>
      <c r="N514" s="21">
        <f>L514+M514</f>
        <v>14800</v>
      </c>
      <c r="O514" s="30">
        <v>14800</v>
      </c>
      <c r="P514" s="30">
        <v>0</v>
      </c>
      <c r="Q514" s="21">
        <f>O514+P514</f>
        <v>14800</v>
      </c>
      <c r="R514" s="135" t="s">
        <v>66</v>
      </c>
    </row>
    <row r="515" spans="1:18" ht="12.75" customHeight="1">
      <c r="A515" s="266">
        <v>2</v>
      </c>
      <c r="B515" s="28" t="s">
        <v>611</v>
      </c>
      <c r="C515" s="29" t="s">
        <v>623</v>
      </c>
      <c r="D515" s="29" t="s">
        <v>613</v>
      </c>
      <c r="E515" s="29" t="s">
        <v>27</v>
      </c>
      <c r="F515" s="29" t="s">
        <v>614</v>
      </c>
      <c r="G515" s="29" t="s">
        <v>615</v>
      </c>
      <c r="H515" s="29" t="s">
        <v>636</v>
      </c>
      <c r="I515" s="29" t="s">
        <v>624</v>
      </c>
      <c r="J515" s="29" t="s">
        <v>49</v>
      </c>
      <c r="K515" s="30">
        <v>40</v>
      </c>
      <c r="L515" s="30">
        <v>15500</v>
      </c>
      <c r="M515" s="30">
        <v>35700</v>
      </c>
      <c r="N515" s="21">
        <f>L515+M515</f>
        <v>51200</v>
      </c>
      <c r="O515" s="30">
        <v>15500</v>
      </c>
      <c r="P515" s="30">
        <v>35700</v>
      </c>
      <c r="Q515" s="21">
        <f>O515+P515</f>
        <v>51200</v>
      </c>
      <c r="R515" s="135" t="s">
        <v>66</v>
      </c>
    </row>
    <row r="516" spans="1:18" ht="12.75" customHeight="1">
      <c r="A516" s="266">
        <v>3</v>
      </c>
      <c r="B516" s="28" t="s">
        <v>611</v>
      </c>
      <c r="C516" s="29" t="s">
        <v>625</v>
      </c>
      <c r="D516" s="29" t="s">
        <v>626</v>
      </c>
      <c r="E516" s="29" t="s">
        <v>627</v>
      </c>
      <c r="F516" s="29" t="s">
        <v>628</v>
      </c>
      <c r="G516" s="29" t="s">
        <v>629</v>
      </c>
      <c r="H516" s="29" t="s">
        <v>637</v>
      </c>
      <c r="I516" s="29" t="s">
        <v>630</v>
      </c>
      <c r="J516" s="29" t="s">
        <v>48</v>
      </c>
      <c r="K516" s="30">
        <v>5</v>
      </c>
      <c r="L516" s="30">
        <v>10500</v>
      </c>
      <c r="M516" s="30">
        <v>0</v>
      </c>
      <c r="N516" s="21">
        <f>L516+M516</f>
        <v>10500</v>
      </c>
      <c r="O516" s="30">
        <v>10500</v>
      </c>
      <c r="P516" s="30">
        <v>0</v>
      </c>
      <c r="Q516" s="21">
        <f>O516+P516</f>
        <v>10500</v>
      </c>
      <c r="R516" s="135" t="s">
        <v>66</v>
      </c>
    </row>
    <row r="517" spans="1:18" ht="12.75" customHeight="1">
      <c r="A517" s="266">
        <v>4</v>
      </c>
      <c r="B517" s="28" t="s">
        <v>611</v>
      </c>
      <c r="C517" s="29" t="s">
        <v>631</v>
      </c>
      <c r="D517" s="29" t="s">
        <v>632</v>
      </c>
      <c r="E517" s="29" t="s">
        <v>18</v>
      </c>
      <c r="F517" s="29" t="s">
        <v>614</v>
      </c>
      <c r="G517" s="29" t="s">
        <v>615</v>
      </c>
      <c r="H517" s="29" t="s">
        <v>638</v>
      </c>
      <c r="I517" s="29" t="s">
        <v>633</v>
      </c>
      <c r="J517" s="29" t="s">
        <v>56</v>
      </c>
      <c r="K517" s="30">
        <v>16.5</v>
      </c>
      <c r="L517" s="30">
        <v>9900</v>
      </c>
      <c r="M517" s="30">
        <v>4600</v>
      </c>
      <c r="N517" s="21">
        <f>L517+M517</f>
        <v>14500</v>
      </c>
      <c r="O517" s="30">
        <v>9900</v>
      </c>
      <c r="P517" s="30">
        <v>4600</v>
      </c>
      <c r="Q517" s="21">
        <f>O517+P517</f>
        <v>14500</v>
      </c>
      <c r="R517" s="135" t="s">
        <v>66</v>
      </c>
    </row>
    <row r="518" spans="1:18" ht="12.75" customHeight="1">
      <c r="A518" s="266">
        <v>5</v>
      </c>
      <c r="B518" s="28" t="s">
        <v>611</v>
      </c>
      <c r="C518" s="29" t="s">
        <v>631</v>
      </c>
      <c r="D518" s="29" t="s">
        <v>632</v>
      </c>
      <c r="E518" s="29" t="s">
        <v>18</v>
      </c>
      <c r="F518" s="29" t="s">
        <v>614</v>
      </c>
      <c r="G518" s="29" t="s">
        <v>615</v>
      </c>
      <c r="H518" s="29" t="s">
        <v>639</v>
      </c>
      <c r="I518" s="29" t="s">
        <v>634</v>
      </c>
      <c r="J518" s="29" t="s">
        <v>56</v>
      </c>
      <c r="K518" s="30">
        <v>16.5</v>
      </c>
      <c r="L518" s="30">
        <v>9800</v>
      </c>
      <c r="M518" s="30">
        <v>4100</v>
      </c>
      <c r="N518" s="21">
        <f>L518+M518</f>
        <v>13900</v>
      </c>
      <c r="O518" s="30">
        <v>9800</v>
      </c>
      <c r="P518" s="30">
        <v>4100</v>
      </c>
      <c r="Q518" s="21">
        <f>O518+P518</f>
        <v>13900</v>
      </c>
      <c r="R518" s="135" t="s">
        <v>66</v>
      </c>
    </row>
    <row r="519" spans="1:18" ht="12.75" customHeight="1">
      <c r="A519" s="282"/>
      <c r="B519" s="283"/>
      <c r="C519" s="283"/>
      <c r="D519" s="283"/>
      <c r="E519" s="283"/>
      <c r="F519" s="283"/>
      <c r="G519" s="283"/>
      <c r="H519" s="283"/>
      <c r="I519" s="283"/>
      <c r="J519" s="283"/>
      <c r="K519" s="284"/>
      <c r="L519" s="24">
        <f t="shared" ref="L519:Q519" si="54">SUM(L514:L518)</f>
        <v>60500</v>
      </c>
      <c r="M519" s="24">
        <f t="shared" si="54"/>
        <v>44400</v>
      </c>
      <c r="N519" s="24">
        <f t="shared" si="54"/>
        <v>104900</v>
      </c>
      <c r="O519" s="24">
        <f t="shared" si="54"/>
        <v>60500</v>
      </c>
      <c r="P519" s="24">
        <f t="shared" si="54"/>
        <v>44400</v>
      </c>
      <c r="Q519" s="24">
        <f t="shared" si="54"/>
        <v>104900</v>
      </c>
    </row>
    <row r="520" spans="1:18" ht="36" customHeight="1">
      <c r="A520" s="274"/>
      <c r="B520" s="274"/>
      <c r="C520" s="274"/>
      <c r="D520" s="274"/>
      <c r="E520" s="274"/>
      <c r="F520" s="274"/>
      <c r="G520" s="274"/>
      <c r="H520" s="274"/>
      <c r="I520" s="274"/>
      <c r="J520" s="274"/>
      <c r="K520" s="274"/>
      <c r="L520" s="274"/>
      <c r="M520" s="274"/>
      <c r="N520" s="274"/>
      <c r="O520" s="274"/>
      <c r="P520" s="274"/>
      <c r="Q520" s="274"/>
    </row>
    <row r="521" spans="1:18" ht="32.1" customHeight="1">
      <c r="A521" s="78" t="s">
        <v>784</v>
      </c>
      <c r="B521" s="287" t="s">
        <v>2022</v>
      </c>
      <c r="C521" s="288"/>
      <c r="D521" s="288"/>
      <c r="E521" s="288"/>
      <c r="F521" s="288"/>
      <c r="G521" s="288"/>
      <c r="H521" s="288"/>
      <c r="I521" s="288"/>
      <c r="J521" s="288"/>
      <c r="K521" s="289"/>
      <c r="L521" s="281" t="s">
        <v>4198</v>
      </c>
      <c r="M521" s="281"/>
      <c r="N521" s="281"/>
      <c r="O521" s="281" t="s">
        <v>4199</v>
      </c>
      <c r="P521" s="281"/>
      <c r="Q521" s="281"/>
      <c r="R521" s="275" t="s">
        <v>20</v>
      </c>
    </row>
    <row r="522" spans="1:18" ht="42" customHeight="1">
      <c r="A522" s="79" t="s">
        <v>7</v>
      </c>
      <c r="B522" s="80" t="s">
        <v>31</v>
      </c>
      <c r="C522" s="80" t="s">
        <v>4</v>
      </c>
      <c r="D522" s="81" t="s">
        <v>5</v>
      </c>
      <c r="E522" s="81" t="s">
        <v>6</v>
      </c>
      <c r="F522" s="81" t="s">
        <v>8</v>
      </c>
      <c r="G522" s="81" t="s">
        <v>9</v>
      </c>
      <c r="H522" s="81" t="s">
        <v>22</v>
      </c>
      <c r="I522" s="81" t="s">
        <v>10</v>
      </c>
      <c r="J522" s="81" t="s">
        <v>11</v>
      </c>
      <c r="K522" s="79" t="s">
        <v>12</v>
      </c>
      <c r="L522" s="262" t="s">
        <v>13</v>
      </c>
      <c r="M522" s="79" t="s">
        <v>14</v>
      </c>
      <c r="N522" s="79" t="s">
        <v>3</v>
      </c>
      <c r="O522" s="262" t="s">
        <v>13</v>
      </c>
      <c r="P522" s="79" t="s">
        <v>14</v>
      </c>
      <c r="Q522" s="79" t="s">
        <v>3</v>
      </c>
      <c r="R522" s="276"/>
    </row>
    <row r="523" spans="1:18" ht="12.75" customHeight="1">
      <c r="A523" s="266">
        <v>1</v>
      </c>
      <c r="B523" s="135" t="s">
        <v>2022</v>
      </c>
      <c r="C523" s="15" t="s">
        <v>2255</v>
      </c>
      <c r="D523" s="15" t="s">
        <v>2256</v>
      </c>
      <c r="E523" s="15" t="s">
        <v>2257</v>
      </c>
      <c r="F523" s="15" t="s">
        <v>2024</v>
      </c>
      <c r="G523" s="15" t="s">
        <v>2021</v>
      </c>
      <c r="H523" s="15" t="s">
        <v>2258</v>
      </c>
      <c r="I523" s="15" t="s">
        <v>2259</v>
      </c>
      <c r="J523" s="15" t="s">
        <v>48</v>
      </c>
      <c r="K523" s="266">
        <v>24</v>
      </c>
      <c r="L523" s="21">
        <v>42123</v>
      </c>
      <c r="M523" s="21">
        <v>0</v>
      </c>
      <c r="N523" s="21">
        <f t="shared" ref="N523:N564" si="55">L523+M523</f>
        <v>42123</v>
      </c>
      <c r="O523" s="21">
        <f>L523</f>
        <v>42123</v>
      </c>
      <c r="P523" s="21">
        <v>0</v>
      </c>
      <c r="Q523" s="21">
        <f t="shared" ref="Q523:Q564" si="56">O523+P523</f>
        <v>42123</v>
      </c>
      <c r="R523" s="266" t="s">
        <v>601</v>
      </c>
    </row>
    <row r="524" spans="1:18" ht="12.75" customHeight="1">
      <c r="A524" s="266">
        <v>2</v>
      </c>
      <c r="B524" s="135" t="s">
        <v>2022</v>
      </c>
      <c r="C524" s="15" t="s">
        <v>2260</v>
      </c>
      <c r="D524" s="15" t="s">
        <v>2261</v>
      </c>
      <c r="E524" s="15" t="s">
        <v>2262</v>
      </c>
      <c r="F524" s="15" t="s">
        <v>2024</v>
      </c>
      <c r="G524" s="15" t="s">
        <v>2021</v>
      </c>
      <c r="H524" s="15" t="s">
        <v>2263</v>
      </c>
      <c r="I524" s="15" t="s">
        <v>2264</v>
      </c>
      <c r="J524" s="15" t="s">
        <v>48</v>
      </c>
      <c r="K524" s="266">
        <v>15</v>
      </c>
      <c r="L524" s="21">
        <v>13749</v>
      </c>
      <c r="M524" s="21">
        <v>0</v>
      </c>
      <c r="N524" s="21">
        <f t="shared" si="55"/>
        <v>13749</v>
      </c>
      <c r="O524" s="21">
        <f t="shared" ref="O524:O564" si="57">L524</f>
        <v>13749</v>
      </c>
      <c r="P524" s="21">
        <v>0</v>
      </c>
      <c r="Q524" s="21">
        <f t="shared" si="56"/>
        <v>13749</v>
      </c>
      <c r="R524" s="266" t="s">
        <v>601</v>
      </c>
    </row>
    <row r="525" spans="1:18" ht="12.75" customHeight="1">
      <c r="A525" s="266">
        <v>3</v>
      </c>
      <c r="B525" s="135" t="s">
        <v>2022</v>
      </c>
      <c r="C525" s="15" t="s">
        <v>2265</v>
      </c>
      <c r="D525" s="15" t="s">
        <v>2266</v>
      </c>
      <c r="E525" s="15"/>
      <c r="F525" s="15" t="s">
        <v>2024</v>
      </c>
      <c r="G525" s="15" t="s">
        <v>2021</v>
      </c>
      <c r="H525" s="15" t="s">
        <v>2267</v>
      </c>
      <c r="I525" s="15" t="s">
        <v>2268</v>
      </c>
      <c r="J525" s="15" t="s">
        <v>48</v>
      </c>
      <c r="K525" s="266">
        <v>12</v>
      </c>
      <c r="L525" s="21">
        <v>4</v>
      </c>
      <c r="M525" s="21">
        <v>0</v>
      </c>
      <c r="N525" s="21">
        <f t="shared" si="55"/>
        <v>4</v>
      </c>
      <c r="O525" s="21">
        <f t="shared" si="57"/>
        <v>4</v>
      </c>
      <c r="P525" s="21">
        <v>0</v>
      </c>
      <c r="Q525" s="21">
        <f t="shared" si="56"/>
        <v>4</v>
      </c>
      <c r="R525" s="266" t="s">
        <v>601</v>
      </c>
    </row>
    <row r="526" spans="1:18" ht="12.75" customHeight="1">
      <c r="A526" s="266">
        <v>4</v>
      </c>
      <c r="B526" s="135" t="s">
        <v>2022</v>
      </c>
      <c r="C526" s="15" t="s">
        <v>2269</v>
      </c>
      <c r="D526" s="15" t="s">
        <v>2083</v>
      </c>
      <c r="E526" s="15"/>
      <c r="F526" s="15" t="s">
        <v>2024</v>
      </c>
      <c r="G526" s="15" t="s">
        <v>2021</v>
      </c>
      <c r="H526" s="15" t="s">
        <v>2270</v>
      </c>
      <c r="I526" s="15" t="s">
        <v>2271</v>
      </c>
      <c r="J526" s="15" t="s">
        <v>48</v>
      </c>
      <c r="K526" s="261">
        <v>12</v>
      </c>
      <c r="L526" s="21">
        <v>33</v>
      </c>
      <c r="M526" s="21">
        <v>0</v>
      </c>
      <c r="N526" s="21">
        <f t="shared" si="55"/>
        <v>33</v>
      </c>
      <c r="O526" s="21">
        <f t="shared" si="57"/>
        <v>33</v>
      </c>
      <c r="P526" s="21">
        <v>0</v>
      </c>
      <c r="Q526" s="21">
        <f t="shared" si="56"/>
        <v>33</v>
      </c>
      <c r="R526" s="266" t="s">
        <v>601</v>
      </c>
    </row>
    <row r="527" spans="1:18" ht="12.75" customHeight="1">
      <c r="A527" s="266">
        <v>5</v>
      </c>
      <c r="B527" s="135" t="s">
        <v>2022</v>
      </c>
      <c r="C527" s="15" t="s">
        <v>2260</v>
      </c>
      <c r="D527" s="15" t="s">
        <v>2041</v>
      </c>
      <c r="E527" s="15" t="s">
        <v>2272</v>
      </c>
      <c r="F527" s="15" t="s">
        <v>2024</v>
      </c>
      <c r="G527" s="15" t="s">
        <v>2021</v>
      </c>
      <c r="H527" s="15" t="s">
        <v>2273</v>
      </c>
      <c r="I527" s="15" t="s">
        <v>2274</v>
      </c>
      <c r="J527" s="15" t="s">
        <v>48</v>
      </c>
      <c r="K527" s="266">
        <v>12</v>
      </c>
      <c r="L527" s="21">
        <v>356</v>
      </c>
      <c r="M527" s="21">
        <v>0</v>
      </c>
      <c r="N527" s="21">
        <f t="shared" si="55"/>
        <v>356</v>
      </c>
      <c r="O527" s="21">
        <f t="shared" si="57"/>
        <v>356</v>
      </c>
      <c r="P527" s="21">
        <v>0</v>
      </c>
      <c r="Q527" s="21">
        <f t="shared" si="56"/>
        <v>356</v>
      </c>
      <c r="R527" s="266" t="s">
        <v>601</v>
      </c>
    </row>
    <row r="528" spans="1:18" ht="12.75" customHeight="1">
      <c r="A528" s="266">
        <v>6</v>
      </c>
      <c r="B528" s="135" t="s">
        <v>2022</v>
      </c>
      <c r="C528" s="15" t="s">
        <v>2275</v>
      </c>
      <c r="D528" s="15" t="s">
        <v>2140</v>
      </c>
      <c r="E528" s="15" t="s">
        <v>2276</v>
      </c>
      <c r="F528" s="15" t="s">
        <v>2024</v>
      </c>
      <c r="G528" s="15" t="s">
        <v>2021</v>
      </c>
      <c r="H528" s="15" t="s">
        <v>2277</v>
      </c>
      <c r="I528" s="15" t="s">
        <v>2278</v>
      </c>
      <c r="J528" s="15" t="s">
        <v>48</v>
      </c>
      <c r="K528" s="266">
        <v>17</v>
      </c>
      <c r="L528" s="21">
        <v>13275</v>
      </c>
      <c r="M528" s="21">
        <v>0</v>
      </c>
      <c r="N528" s="21">
        <f t="shared" si="55"/>
        <v>13275</v>
      </c>
      <c r="O528" s="21">
        <f t="shared" si="57"/>
        <v>13275</v>
      </c>
      <c r="P528" s="21">
        <v>0</v>
      </c>
      <c r="Q528" s="21">
        <f t="shared" si="56"/>
        <v>13275</v>
      </c>
      <c r="R528" s="266" t="s">
        <v>601</v>
      </c>
    </row>
    <row r="529" spans="1:18" ht="12.75" customHeight="1">
      <c r="A529" s="266">
        <v>7</v>
      </c>
      <c r="B529" s="135" t="s">
        <v>2022</v>
      </c>
      <c r="C529" s="15" t="s">
        <v>2260</v>
      </c>
      <c r="D529" s="15" t="s">
        <v>2140</v>
      </c>
      <c r="E529" s="15"/>
      <c r="F529" s="15" t="s">
        <v>2024</v>
      </c>
      <c r="G529" s="15" t="s">
        <v>2021</v>
      </c>
      <c r="H529" s="15" t="s">
        <v>2279</v>
      </c>
      <c r="I529" s="15" t="s">
        <v>2280</v>
      </c>
      <c r="J529" s="15" t="s">
        <v>48</v>
      </c>
      <c r="K529" s="266">
        <v>4</v>
      </c>
      <c r="L529" s="21">
        <v>150</v>
      </c>
      <c r="M529" s="21">
        <v>0</v>
      </c>
      <c r="N529" s="21">
        <f t="shared" si="55"/>
        <v>150</v>
      </c>
      <c r="O529" s="21">
        <f t="shared" si="57"/>
        <v>150</v>
      </c>
      <c r="P529" s="21">
        <v>0</v>
      </c>
      <c r="Q529" s="21">
        <f t="shared" si="56"/>
        <v>150</v>
      </c>
      <c r="R529" s="266" t="s">
        <v>601</v>
      </c>
    </row>
    <row r="530" spans="1:18" ht="12.75" customHeight="1">
      <c r="A530" s="266">
        <v>8</v>
      </c>
      <c r="B530" s="135" t="s">
        <v>2022</v>
      </c>
      <c r="C530" s="15" t="s">
        <v>2281</v>
      </c>
      <c r="D530" s="15" t="s">
        <v>2140</v>
      </c>
      <c r="E530" s="15"/>
      <c r="F530" s="15" t="s">
        <v>2024</v>
      </c>
      <c r="G530" s="15" t="s">
        <v>2021</v>
      </c>
      <c r="H530" s="15" t="s">
        <v>2282</v>
      </c>
      <c r="I530" s="15" t="s">
        <v>2283</v>
      </c>
      <c r="J530" s="15" t="s">
        <v>48</v>
      </c>
      <c r="K530" s="266">
        <v>15</v>
      </c>
      <c r="L530" s="21">
        <v>0</v>
      </c>
      <c r="M530" s="21">
        <v>0</v>
      </c>
      <c r="N530" s="21">
        <f t="shared" si="55"/>
        <v>0</v>
      </c>
      <c r="O530" s="21">
        <f t="shared" si="57"/>
        <v>0</v>
      </c>
      <c r="P530" s="21">
        <v>0</v>
      </c>
      <c r="Q530" s="21">
        <f t="shared" si="56"/>
        <v>0</v>
      </c>
      <c r="R530" s="266" t="s">
        <v>601</v>
      </c>
    </row>
    <row r="531" spans="1:18" ht="12.75" customHeight="1">
      <c r="A531" s="266">
        <v>9</v>
      </c>
      <c r="B531" s="135" t="s">
        <v>2022</v>
      </c>
      <c r="C531" s="15" t="s">
        <v>2284</v>
      </c>
      <c r="D531" s="15" t="s">
        <v>2134</v>
      </c>
      <c r="E531" s="15" t="s">
        <v>37</v>
      </c>
      <c r="F531" s="15" t="s">
        <v>2024</v>
      </c>
      <c r="G531" s="15" t="s">
        <v>2021</v>
      </c>
      <c r="H531" s="15" t="s">
        <v>2285</v>
      </c>
      <c r="I531" s="15" t="s">
        <v>2286</v>
      </c>
      <c r="J531" s="15" t="s">
        <v>48</v>
      </c>
      <c r="K531" s="266">
        <v>4</v>
      </c>
      <c r="L531" s="21">
        <v>0</v>
      </c>
      <c r="M531" s="21">
        <v>0</v>
      </c>
      <c r="N531" s="21">
        <f t="shared" si="55"/>
        <v>0</v>
      </c>
      <c r="O531" s="21">
        <f t="shared" si="57"/>
        <v>0</v>
      </c>
      <c r="P531" s="21">
        <v>0</v>
      </c>
      <c r="Q531" s="21">
        <f t="shared" si="56"/>
        <v>0</v>
      </c>
      <c r="R531" s="266" t="s">
        <v>601</v>
      </c>
    </row>
    <row r="532" spans="1:18" ht="12.75" customHeight="1">
      <c r="A532" s="266">
        <v>10</v>
      </c>
      <c r="B532" s="135" t="s">
        <v>2022</v>
      </c>
      <c r="C532" s="15" t="s">
        <v>2275</v>
      </c>
      <c r="D532" s="15" t="s">
        <v>2287</v>
      </c>
      <c r="E532" s="15" t="s">
        <v>44</v>
      </c>
      <c r="F532" s="15" t="s">
        <v>2024</v>
      </c>
      <c r="G532" s="15" t="s">
        <v>2021</v>
      </c>
      <c r="H532" s="15" t="s">
        <v>2288</v>
      </c>
      <c r="I532" s="15" t="s">
        <v>2289</v>
      </c>
      <c r="J532" s="15" t="s">
        <v>48</v>
      </c>
      <c r="K532" s="266">
        <v>19</v>
      </c>
      <c r="L532" s="21">
        <v>10299</v>
      </c>
      <c r="M532" s="21">
        <v>0</v>
      </c>
      <c r="N532" s="21">
        <f t="shared" si="55"/>
        <v>10299</v>
      </c>
      <c r="O532" s="21">
        <f t="shared" si="57"/>
        <v>10299</v>
      </c>
      <c r="P532" s="21">
        <v>0</v>
      </c>
      <c r="Q532" s="21">
        <f t="shared" si="56"/>
        <v>10299</v>
      </c>
      <c r="R532" s="266" t="s">
        <v>601</v>
      </c>
    </row>
    <row r="533" spans="1:18" ht="12.75" customHeight="1">
      <c r="A533" s="266">
        <v>11</v>
      </c>
      <c r="B533" s="135" t="s">
        <v>2022</v>
      </c>
      <c r="C533" s="15"/>
      <c r="D533" s="15" t="s">
        <v>2099</v>
      </c>
      <c r="E533" s="15"/>
      <c r="F533" s="15" t="s">
        <v>2024</v>
      </c>
      <c r="G533" s="15" t="s">
        <v>2021</v>
      </c>
      <c r="H533" s="15" t="s">
        <v>2290</v>
      </c>
      <c r="I533" s="15" t="s">
        <v>2291</v>
      </c>
      <c r="J533" s="15" t="s">
        <v>48</v>
      </c>
      <c r="K533" s="266">
        <v>12</v>
      </c>
      <c r="L533" s="21">
        <v>366</v>
      </c>
      <c r="M533" s="21">
        <v>0</v>
      </c>
      <c r="N533" s="21">
        <f t="shared" si="55"/>
        <v>366</v>
      </c>
      <c r="O533" s="21">
        <f t="shared" si="57"/>
        <v>366</v>
      </c>
      <c r="P533" s="21">
        <v>0</v>
      </c>
      <c r="Q533" s="21">
        <f t="shared" si="56"/>
        <v>366</v>
      </c>
      <c r="R533" s="266" t="s">
        <v>601</v>
      </c>
    </row>
    <row r="534" spans="1:18" ht="12.75" customHeight="1">
      <c r="A534" s="266">
        <v>12</v>
      </c>
      <c r="B534" s="135" t="s">
        <v>2022</v>
      </c>
      <c r="C534" s="15" t="s">
        <v>2260</v>
      </c>
      <c r="D534" s="15" t="s">
        <v>2137</v>
      </c>
      <c r="E534" s="15" t="s">
        <v>745</v>
      </c>
      <c r="F534" s="15" t="s">
        <v>2024</v>
      </c>
      <c r="G534" s="15" t="s">
        <v>2021</v>
      </c>
      <c r="H534" s="15" t="s">
        <v>2292</v>
      </c>
      <c r="I534" s="15" t="s">
        <v>2293</v>
      </c>
      <c r="J534" s="15" t="s">
        <v>48</v>
      </c>
      <c r="K534" s="266">
        <v>12</v>
      </c>
      <c r="L534" s="21">
        <v>34</v>
      </c>
      <c r="M534" s="21">
        <v>0</v>
      </c>
      <c r="N534" s="21">
        <f t="shared" si="55"/>
        <v>34</v>
      </c>
      <c r="O534" s="21">
        <f t="shared" si="57"/>
        <v>34</v>
      </c>
      <c r="P534" s="21">
        <v>0</v>
      </c>
      <c r="Q534" s="21">
        <f t="shared" si="56"/>
        <v>34</v>
      </c>
      <c r="R534" s="266" t="s">
        <v>601</v>
      </c>
    </row>
    <row r="535" spans="1:18" ht="12.75" customHeight="1">
      <c r="A535" s="266">
        <v>13</v>
      </c>
      <c r="B535" s="135" t="s">
        <v>2022</v>
      </c>
      <c r="C535" s="15" t="s">
        <v>2294</v>
      </c>
      <c r="D535" s="15" t="s">
        <v>2065</v>
      </c>
      <c r="E535" s="15"/>
      <c r="F535" s="15" t="s">
        <v>2024</v>
      </c>
      <c r="G535" s="15" t="s">
        <v>2021</v>
      </c>
      <c r="H535" s="15" t="s">
        <v>2295</v>
      </c>
      <c r="I535" s="15" t="s">
        <v>2296</v>
      </c>
      <c r="J535" s="15" t="s">
        <v>48</v>
      </c>
      <c r="K535" s="261">
        <v>15</v>
      </c>
      <c r="L535" s="21">
        <v>0</v>
      </c>
      <c r="M535" s="21">
        <v>0</v>
      </c>
      <c r="N535" s="21">
        <f t="shared" si="55"/>
        <v>0</v>
      </c>
      <c r="O535" s="21">
        <f t="shared" si="57"/>
        <v>0</v>
      </c>
      <c r="P535" s="21">
        <v>0</v>
      </c>
      <c r="Q535" s="21">
        <f t="shared" si="56"/>
        <v>0</v>
      </c>
      <c r="R535" s="266" t="s">
        <v>601</v>
      </c>
    </row>
    <row r="536" spans="1:18" ht="12.75" customHeight="1">
      <c r="A536" s="266">
        <v>14</v>
      </c>
      <c r="B536" s="135" t="s">
        <v>2022</v>
      </c>
      <c r="C536" s="15" t="s">
        <v>2275</v>
      </c>
      <c r="D536" s="15" t="s">
        <v>2065</v>
      </c>
      <c r="E536" s="15"/>
      <c r="F536" s="15" t="s">
        <v>2024</v>
      </c>
      <c r="G536" s="15" t="s">
        <v>2021</v>
      </c>
      <c r="H536" s="15" t="s">
        <v>2297</v>
      </c>
      <c r="I536" s="15" t="s">
        <v>2298</v>
      </c>
      <c r="J536" s="15" t="s">
        <v>48</v>
      </c>
      <c r="K536" s="269">
        <v>4</v>
      </c>
      <c r="L536" s="21">
        <v>0</v>
      </c>
      <c r="M536" s="21">
        <v>0</v>
      </c>
      <c r="N536" s="21">
        <f t="shared" si="55"/>
        <v>0</v>
      </c>
      <c r="O536" s="21">
        <f t="shared" si="57"/>
        <v>0</v>
      </c>
      <c r="P536" s="21">
        <v>0</v>
      </c>
      <c r="Q536" s="21">
        <f t="shared" si="56"/>
        <v>0</v>
      </c>
      <c r="R536" s="266" t="s">
        <v>601</v>
      </c>
    </row>
    <row r="537" spans="1:18" ht="12.75" customHeight="1">
      <c r="A537" s="266">
        <v>15</v>
      </c>
      <c r="B537" s="135" t="s">
        <v>2022</v>
      </c>
      <c r="C537" s="15" t="s">
        <v>2299</v>
      </c>
      <c r="D537" s="15" t="s">
        <v>2065</v>
      </c>
      <c r="E537" s="15" t="s">
        <v>2300</v>
      </c>
      <c r="F537" s="15" t="s">
        <v>2024</v>
      </c>
      <c r="G537" s="15" t="s">
        <v>2021</v>
      </c>
      <c r="H537" s="15" t="s">
        <v>2301</v>
      </c>
      <c r="I537" s="15" t="s">
        <v>2302</v>
      </c>
      <c r="J537" s="15" t="s">
        <v>51</v>
      </c>
      <c r="K537" s="266">
        <v>4</v>
      </c>
      <c r="L537" s="21">
        <v>801</v>
      </c>
      <c r="M537" s="21">
        <v>0</v>
      </c>
      <c r="N537" s="21">
        <f t="shared" si="55"/>
        <v>801</v>
      </c>
      <c r="O537" s="21">
        <f t="shared" si="57"/>
        <v>801</v>
      </c>
      <c r="P537" s="21">
        <v>0</v>
      </c>
      <c r="Q537" s="21">
        <f t="shared" si="56"/>
        <v>801</v>
      </c>
      <c r="R537" s="266" t="s">
        <v>601</v>
      </c>
    </row>
    <row r="538" spans="1:18" ht="12.75" customHeight="1">
      <c r="A538" s="266">
        <v>16</v>
      </c>
      <c r="B538" s="135" t="s">
        <v>2022</v>
      </c>
      <c r="C538" s="15" t="s">
        <v>2303</v>
      </c>
      <c r="D538" s="15" t="s">
        <v>2304</v>
      </c>
      <c r="E538" s="15" t="s">
        <v>17</v>
      </c>
      <c r="F538" s="15" t="s">
        <v>2024</v>
      </c>
      <c r="G538" s="15" t="s">
        <v>2021</v>
      </c>
      <c r="H538" s="15" t="s">
        <v>2305</v>
      </c>
      <c r="I538" s="15" t="s">
        <v>2306</v>
      </c>
      <c r="J538" s="15" t="s">
        <v>48</v>
      </c>
      <c r="K538" s="266">
        <v>15</v>
      </c>
      <c r="L538" s="21">
        <v>3267</v>
      </c>
      <c r="M538" s="21">
        <v>0</v>
      </c>
      <c r="N538" s="21">
        <f t="shared" si="55"/>
        <v>3267</v>
      </c>
      <c r="O538" s="21">
        <f t="shared" si="57"/>
        <v>3267</v>
      </c>
      <c r="P538" s="21">
        <v>0</v>
      </c>
      <c r="Q538" s="21">
        <f t="shared" si="56"/>
        <v>3267</v>
      </c>
      <c r="R538" s="266" t="s">
        <v>601</v>
      </c>
    </row>
    <row r="539" spans="1:18" ht="12.75" customHeight="1">
      <c r="A539" s="266">
        <v>17</v>
      </c>
      <c r="B539" s="135" t="s">
        <v>2022</v>
      </c>
      <c r="C539" s="15" t="s">
        <v>2260</v>
      </c>
      <c r="D539" s="15" t="s">
        <v>2307</v>
      </c>
      <c r="E539" s="15" t="s">
        <v>25</v>
      </c>
      <c r="F539" s="15" t="s">
        <v>2024</v>
      </c>
      <c r="G539" s="15" t="s">
        <v>2021</v>
      </c>
      <c r="H539" s="15" t="s">
        <v>2308</v>
      </c>
      <c r="I539" s="15" t="s">
        <v>2309</v>
      </c>
      <c r="J539" s="15" t="s">
        <v>48</v>
      </c>
      <c r="K539" s="266">
        <v>27</v>
      </c>
      <c r="L539" s="21">
        <v>5162</v>
      </c>
      <c r="M539" s="21">
        <v>0</v>
      </c>
      <c r="N539" s="21">
        <f t="shared" si="55"/>
        <v>5162</v>
      </c>
      <c r="O539" s="21">
        <f t="shared" si="57"/>
        <v>5162</v>
      </c>
      <c r="P539" s="21">
        <v>0</v>
      </c>
      <c r="Q539" s="21">
        <f t="shared" si="56"/>
        <v>5162</v>
      </c>
      <c r="R539" s="266" t="s">
        <v>601</v>
      </c>
    </row>
    <row r="540" spans="1:18" ht="12.75" customHeight="1">
      <c r="A540" s="266">
        <v>18</v>
      </c>
      <c r="B540" s="135" t="s">
        <v>2022</v>
      </c>
      <c r="C540" s="15" t="s">
        <v>2310</v>
      </c>
      <c r="D540" s="15" t="s">
        <v>2140</v>
      </c>
      <c r="E540" s="15" t="s">
        <v>2311</v>
      </c>
      <c r="F540" s="15" t="s">
        <v>2024</v>
      </c>
      <c r="G540" s="15" t="s">
        <v>2021</v>
      </c>
      <c r="H540" s="15" t="s">
        <v>2312</v>
      </c>
      <c r="I540" s="15" t="s">
        <v>2313</v>
      </c>
      <c r="J540" s="15" t="s">
        <v>48</v>
      </c>
      <c r="K540" s="266">
        <v>12</v>
      </c>
      <c r="L540" s="21">
        <v>0</v>
      </c>
      <c r="M540" s="21">
        <v>0</v>
      </c>
      <c r="N540" s="21">
        <f t="shared" si="55"/>
        <v>0</v>
      </c>
      <c r="O540" s="21">
        <f t="shared" si="57"/>
        <v>0</v>
      </c>
      <c r="P540" s="21">
        <v>0</v>
      </c>
      <c r="Q540" s="21">
        <f t="shared" si="56"/>
        <v>0</v>
      </c>
      <c r="R540" s="266" t="s">
        <v>601</v>
      </c>
    </row>
    <row r="541" spans="1:18" ht="12.75" customHeight="1">
      <c r="A541" s="266">
        <v>19</v>
      </c>
      <c r="B541" s="135" t="s">
        <v>2022</v>
      </c>
      <c r="C541" s="15" t="s">
        <v>2314</v>
      </c>
      <c r="D541" s="15" t="s">
        <v>2140</v>
      </c>
      <c r="E541" s="15" t="s">
        <v>2315</v>
      </c>
      <c r="F541" s="15" t="s">
        <v>2024</v>
      </c>
      <c r="G541" s="15" t="s">
        <v>2021</v>
      </c>
      <c r="H541" s="15" t="s">
        <v>2316</v>
      </c>
      <c r="I541" s="15" t="s">
        <v>2317</v>
      </c>
      <c r="J541" s="15" t="s">
        <v>51</v>
      </c>
      <c r="K541" s="269">
        <v>4</v>
      </c>
      <c r="L541" s="21">
        <v>286</v>
      </c>
      <c r="M541" s="21">
        <v>0</v>
      </c>
      <c r="N541" s="21">
        <f t="shared" si="55"/>
        <v>286</v>
      </c>
      <c r="O541" s="21">
        <f t="shared" si="57"/>
        <v>286</v>
      </c>
      <c r="P541" s="21">
        <v>0</v>
      </c>
      <c r="Q541" s="21">
        <f t="shared" si="56"/>
        <v>286</v>
      </c>
      <c r="R541" s="266" t="s">
        <v>601</v>
      </c>
    </row>
    <row r="542" spans="1:18" ht="12.75" customHeight="1">
      <c r="A542" s="266">
        <v>20</v>
      </c>
      <c r="B542" s="135" t="s">
        <v>2022</v>
      </c>
      <c r="C542" s="15" t="s">
        <v>2318</v>
      </c>
      <c r="D542" s="15" t="s">
        <v>191</v>
      </c>
      <c r="E542" s="15" t="s">
        <v>2319</v>
      </c>
      <c r="F542" s="15" t="s">
        <v>2024</v>
      </c>
      <c r="G542" s="15" t="s">
        <v>2021</v>
      </c>
      <c r="H542" s="15" t="s">
        <v>2320</v>
      </c>
      <c r="I542" s="15" t="s">
        <v>2321</v>
      </c>
      <c r="J542" s="15" t="s">
        <v>48</v>
      </c>
      <c r="K542" s="266">
        <v>12</v>
      </c>
      <c r="L542" s="21">
        <v>0</v>
      </c>
      <c r="M542" s="21">
        <v>0</v>
      </c>
      <c r="N542" s="21">
        <f t="shared" si="55"/>
        <v>0</v>
      </c>
      <c r="O542" s="21">
        <f t="shared" si="57"/>
        <v>0</v>
      </c>
      <c r="P542" s="21">
        <v>0</v>
      </c>
      <c r="Q542" s="21">
        <f t="shared" si="56"/>
        <v>0</v>
      </c>
      <c r="R542" s="266" t="s">
        <v>601</v>
      </c>
    </row>
    <row r="543" spans="1:18" ht="12.75" customHeight="1">
      <c r="A543" s="266">
        <v>21</v>
      </c>
      <c r="B543" s="135" t="s">
        <v>2022</v>
      </c>
      <c r="C543" s="15" t="s">
        <v>2322</v>
      </c>
      <c r="D543" s="15" t="s">
        <v>2083</v>
      </c>
      <c r="E543" s="15" t="s">
        <v>17</v>
      </c>
      <c r="F543" s="15" t="s">
        <v>2024</v>
      </c>
      <c r="G543" s="15" t="s">
        <v>2021</v>
      </c>
      <c r="H543" s="15" t="s">
        <v>2323</v>
      </c>
      <c r="I543" s="15" t="s">
        <v>2324</v>
      </c>
      <c r="J543" s="15" t="s">
        <v>48</v>
      </c>
      <c r="K543" s="266">
        <v>19</v>
      </c>
      <c r="L543" s="21">
        <v>13550</v>
      </c>
      <c r="M543" s="21">
        <v>0</v>
      </c>
      <c r="N543" s="21">
        <f t="shared" si="55"/>
        <v>13550</v>
      </c>
      <c r="O543" s="21">
        <f t="shared" si="57"/>
        <v>13550</v>
      </c>
      <c r="P543" s="21">
        <v>0</v>
      </c>
      <c r="Q543" s="21">
        <f t="shared" si="56"/>
        <v>13550</v>
      </c>
      <c r="R543" s="266" t="s">
        <v>601</v>
      </c>
    </row>
    <row r="544" spans="1:18" ht="12.75" customHeight="1">
      <c r="A544" s="266">
        <v>22</v>
      </c>
      <c r="B544" s="135" t="s">
        <v>2022</v>
      </c>
      <c r="C544" s="15" t="s">
        <v>2325</v>
      </c>
      <c r="D544" s="15" t="s">
        <v>2145</v>
      </c>
      <c r="E544" s="15" t="s">
        <v>44</v>
      </c>
      <c r="F544" s="15" t="s">
        <v>2024</v>
      </c>
      <c r="G544" s="15" t="s">
        <v>2021</v>
      </c>
      <c r="H544" s="15" t="s">
        <v>2326</v>
      </c>
      <c r="I544" s="15" t="s">
        <v>2327</v>
      </c>
      <c r="J544" s="15" t="s">
        <v>48</v>
      </c>
      <c r="K544" s="266">
        <v>4</v>
      </c>
      <c r="L544" s="21">
        <v>3</v>
      </c>
      <c r="M544" s="21">
        <v>0</v>
      </c>
      <c r="N544" s="21">
        <f t="shared" si="55"/>
        <v>3</v>
      </c>
      <c r="O544" s="21">
        <f t="shared" si="57"/>
        <v>3</v>
      </c>
      <c r="P544" s="21">
        <v>0</v>
      </c>
      <c r="Q544" s="21">
        <f t="shared" si="56"/>
        <v>3</v>
      </c>
      <c r="R544" s="266" t="s">
        <v>601</v>
      </c>
    </row>
    <row r="545" spans="1:18" ht="12.75" customHeight="1">
      <c r="A545" s="266">
        <v>23</v>
      </c>
      <c r="B545" s="135" t="s">
        <v>2022</v>
      </c>
      <c r="C545" s="15" t="s">
        <v>2325</v>
      </c>
      <c r="D545" s="15" t="s">
        <v>2094</v>
      </c>
      <c r="E545" s="15" t="s">
        <v>2328</v>
      </c>
      <c r="F545" s="15" t="s">
        <v>2024</v>
      </c>
      <c r="G545" s="15" t="s">
        <v>2021</v>
      </c>
      <c r="H545" s="15" t="s">
        <v>2329</v>
      </c>
      <c r="I545" s="15" t="s">
        <v>2330</v>
      </c>
      <c r="J545" s="15" t="s">
        <v>48</v>
      </c>
      <c r="K545" s="266">
        <v>4</v>
      </c>
      <c r="L545" s="21">
        <v>367</v>
      </c>
      <c r="M545" s="21">
        <v>0</v>
      </c>
      <c r="N545" s="21">
        <f t="shared" si="55"/>
        <v>367</v>
      </c>
      <c r="O545" s="21">
        <f t="shared" si="57"/>
        <v>367</v>
      </c>
      <c r="P545" s="21">
        <v>0</v>
      </c>
      <c r="Q545" s="21">
        <f t="shared" si="56"/>
        <v>367</v>
      </c>
      <c r="R545" s="266" t="s">
        <v>601</v>
      </c>
    </row>
    <row r="546" spans="1:18" ht="12.75" customHeight="1">
      <c r="A546" s="266">
        <v>24</v>
      </c>
      <c r="B546" s="135" t="s">
        <v>2022</v>
      </c>
      <c r="C546" s="15" t="s">
        <v>2331</v>
      </c>
      <c r="D546" s="15" t="s">
        <v>2077</v>
      </c>
      <c r="E546" s="15" t="s">
        <v>2332</v>
      </c>
      <c r="F546" s="15" t="s">
        <v>2024</v>
      </c>
      <c r="G546" s="15" t="s">
        <v>2021</v>
      </c>
      <c r="H546" s="15" t="s">
        <v>2333</v>
      </c>
      <c r="I546" s="15" t="s">
        <v>2334</v>
      </c>
      <c r="J546" s="15" t="s">
        <v>48</v>
      </c>
      <c r="K546" s="261">
        <v>4</v>
      </c>
      <c r="L546" s="21">
        <v>0</v>
      </c>
      <c r="M546" s="21">
        <v>0</v>
      </c>
      <c r="N546" s="21">
        <f t="shared" si="55"/>
        <v>0</v>
      </c>
      <c r="O546" s="21">
        <f t="shared" si="57"/>
        <v>0</v>
      </c>
      <c r="P546" s="21">
        <v>0</v>
      </c>
      <c r="Q546" s="21">
        <f t="shared" si="56"/>
        <v>0</v>
      </c>
      <c r="R546" s="266" t="s">
        <v>601</v>
      </c>
    </row>
    <row r="547" spans="1:18" ht="12.75" customHeight="1">
      <c r="A547" s="266">
        <v>25</v>
      </c>
      <c r="B547" s="135" t="s">
        <v>2022</v>
      </c>
      <c r="C547" s="15" t="s">
        <v>2335</v>
      </c>
      <c r="D547" s="15" t="s">
        <v>2198</v>
      </c>
      <c r="E547" s="15" t="s">
        <v>70</v>
      </c>
      <c r="F547" s="15" t="s">
        <v>2024</v>
      </c>
      <c r="G547" s="15" t="s">
        <v>2021</v>
      </c>
      <c r="H547" s="15" t="s">
        <v>2336</v>
      </c>
      <c r="I547" s="15" t="s">
        <v>2337</v>
      </c>
      <c r="J547" s="15" t="s">
        <v>48</v>
      </c>
      <c r="K547" s="269">
        <v>2</v>
      </c>
      <c r="L547" s="21">
        <v>7478</v>
      </c>
      <c r="M547" s="21">
        <v>0</v>
      </c>
      <c r="N547" s="21">
        <f t="shared" si="55"/>
        <v>7478</v>
      </c>
      <c r="O547" s="21">
        <f t="shared" si="57"/>
        <v>7478</v>
      </c>
      <c r="P547" s="21">
        <v>0</v>
      </c>
      <c r="Q547" s="21">
        <f t="shared" si="56"/>
        <v>7478</v>
      </c>
      <c r="R547" s="266" t="s">
        <v>601</v>
      </c>
    </row>
    <row r="548" spans="1:18" ht="12.75" customHeight="1">
      <c r="A548" s="266">
        <v>26</v>
      </c>
      <c r="B548" s="135" t="s">
        <v>2022</v>
      </c>
      <c r="C548" s="15" t="s">
        <v>2338</v>
      </c>
      <c r="D548" s="15" t="s">
        <v>2162</v>
      </c>
      <c r="E548" s="15" t="s">
        <v>2339</v>
      </c>
      <c r="F548" s="15" t="s">
        <v>2024</v>
      </c>
      <c r="G548" s="15" t="s">
        <v>2021</v>
      </c>
      <c r="H548" s="15" t="s">
        <v>2340</v>
      </c>
      <c r="I548" s="15" t="s">
        <v>2341</v>
      </c>
      <c r="J548" s="15" t="s">
        <v>51</v>
      </c>
      <c r="K548" s="266">
        <v>4</v>
      </c>
      <c r="L548" s="21">
        <v>38</v>
      </c>
      <c r="M548" s="21">
        <v>0</v>
      </c>
      <c r="N548" s="21">
        <f t="shared" si="55"/>
        <v>38</v>
      </c>
      <c r="O548" s="21">
        <f t="shared" si="57"/>
        <v>38</v>
      </c>
      <c r="P548" s="21">
        <v>0</v>
      </c>
      <c r="Q548" s="21">
        <f t="shared" si="56"/>
        <v>38</v>
      </c>
      <c r="R548" s="266" t="s">
        <v>601</v>
      </c>
    </row>
    <row r="549" spans="1:18" ht="12.75" customHeight="1">
      <c r="A549" s="266">
        <v>27</v>
      </c>
      <c r="B549" s="135" t="s">
        <v>2022</v>
      </c>
      <c r="C549" s="15" t="s">
        <v>2275</v>
      </c>
      <c r="D549" s="15" t="s">
        <v>2156</v>
      </c>
      <c r="E549" s="15" t="s">
        <v>28</v>
      </c>
      <c r="F549" s="15" t="s">
        <v>2024</v>
      </c>
      <c r="G549" s="15" t="s">
        <v>2021</v>
      </c>
      <c r="H549" s="15" t="s">
        <v>2342</v>
      </c>
      <c r="I549" s="15" t="s">
        <v>2343</v>
      </c>
      <c r="J549" s="15" t="s">
        <v>48</v>
      </c>
      <c r="K549" s="266">
        <v>15</v>
      </c>
      <c r="L549" s="21">
        <v>0</v>
      </c>
      <c r="M549" s="21">
        <v>0</v>
      </c>
      <c r="N549" s="21">
        <f t="shared" si="55"/>
        <v>0</v>
      </c>
      <c r="O549" s="21">
        <f t="shared" si="57"/>
        <v>0</v>
      </c>
      <c r="P549" s="21">
        <v>0</v>
      </c>
      <c r="Q549" s="21">
        <f t="shared" si="56"/>
        <v>0</v>
      </c>
      <c r="R549" s="266" t="s">
        <v>601</v>
      </c>
    </row>
    <row r="550" spans="1:18" ht="13.8">
      <c r="A550" s="266">
        <v>28</v>
      </c>
      <c r="B550" s="135" t="s">
        <v>2022</v>
      </c>
      <c r="C550" s="15" t="s">
        <v>2275</v>
      </c>
      <c r="D550" s="15" t="s">
        <v>2344</v>
      </c>
      <c r="E550" s="15" t="s">
        <v>2345</v>
      </c>
      <c r="F550" s="15" t="s">
        <v>2024</v>
      </c>
      <c r="G550" s="15" t="s">
        <v>2021</v>
      </c>
      <c r="H550" s="15" t="s">
        <v>2346</v>
      </c>
      <c r="I550" s="15" t="s">
        <v>2347</v>
      </c>
      <c r="J550" s="15" t="s">
        <v>51</v>
      </c>
      <c r="K550" s="266">
        <v>2</v>
      </c>
      <c r="L550" s="21">
        <v>85</v>
      </c>
      <c r="M550" s="21">
        <v>0</v>
      </c>
      <c r="N550" s="21">
        <f t="shared" si="55"/>
        <v>85</v>
      </c>
      <c r="O550" s="21">
        <f t="shared" si="57"/>
        <v>85</v>
      </c>
      <c r="P550" s="21">
        <v>0</v>
      </c>
      <c r="Q550" s="21">
        <f t="shared" si="56"/>
        <v>85</v>
      </c>
      <c r="R550" s="266" t="s">
        <v>601</v>
      </c>
    </row>
    <row r="551" spans="1:18" ht="13.8">
      <c r="A551" s="266">
        <v>29</v>
      </c>
      <c r="B551" s="142" t="s">
        <v>2022</v>
      </c>
      <c r="C551" s="15"/>
      <c r="D551" s="15" t="s">
        <v>2348</v>
      </c>
      <c r="E551" s="15" t="s">
        <v>784</v>
      </c>
      <c r="F551" s="15" t="s">
        <v>2024</v>
      </c>
      <c r="G551" s="15" t="s">
        <v>2021</v>
      </c>
      <c r="H551" s="15" t="s">
        <v>2349</v>
      </c>
      <c r="I551" s="15" t="s">
        <v>2350</v>
      </c>
      <c r="J551" s="15" t="s">
        <v>51</v>
      </c>
      <c r="K551" s="266">
        <v>12</v>
      </c>
      <c r="L551" s="21">
        <v>0</v>
      </c>
      <c r="M551" s="21">
        <v>0</v>
      </c>
      <c r="N551" s="21">
        <f t="shared" si="55"/>
        <v>0</v>
      </c>
      <c r="O551" s="21">
        <f t="shared" si="57"/>
        <v>0</v>
      </c>
      <c r="P551" s="21">
        <v>0</v>
      </c>
      <c r="Q551" s="21">
        <f t="shared" si="56"/>
        <v>0</v>
      </c>
      <c r="R551" s="266" t="s">
        <v>601</v>
      </c>
    </row>
    <row r="552" spans="1:18" ht="12.75" customHeight="1">
      <c r="A552" s="266">
        <v>30</v>
      </c>
      <c r="B552" s="135" t="s">
        <v>2351</v>
      </c>
      <c r="C552" s="15" t="s">
        <v>2352</v>
      </c>
      <c r="D552" s="15" t="s">
        <v>2086</v>
      </c>
      <c r="E552" s="15"/>
      <c r="F552" s="15" t="s">
        <v>2024</v>
      </c>
      <c r="G552" s="15" t="s">
        <v>2021</v>
      </c>
      <c r="H552" s="15" t="s">
        <v>2353</v>
      </c>
      <c r="I552" s="15" t="s">
        <v>2354</v>
      </c>
      <c r="J552" s="15" t="s">
        <v>48</v>
      </c>
      <c r="K552" s="266">
        <v>19</v>
      </c>
      <c r="L552" s="21">
        <v>28933</v>
      </c>
      <c r="M552" s="21">
        <v>0</v>
      </c>
      <c r="N552" s="21">
        <f t="shared" si="55"/>
        <v>28933</v>
      </c>
      <c r="O552" s="21">
        <f t="shared" si="57"/>
        <v>28933</v>
      </c>
      <c r="P552" s="21">
        <v>0</v>
      </c>
      <c r="Q552" s="21">
        <f t="shared" si="56"/>
        <v>28933</v>
      </c>
      <c r="R552" s="266" t="s">
        <v>601</v>
      </c>
    </row>
    <row r="553" spans="1:18" ht="12.75" customHeight="1">
      <c r="A553" s="266">
        <v>31</v>
      </c>
      <c r="B553" s="135" t="s">
        <v>2351</v>
      </c>
      <c r="C553" s="15" t="s">
        <v>2355</v>
      </c>
      <c r="D553" s="15" t="s">
        <v>2032</v>
      </c>
      <c r="E553" s="15"/>
      <c r="F553" s="15" t="s">
        <v>2024</v>
      </c>
      <c r="G553" s="15" t="s">
        <v>2021</v>
      </c>
      <c r="H553" s="15" t="s">
        <v>2356</v>
      </c>
      <c r="I553" s="15" t="s">
        <v>2357</v>
      </c>
      <c r="J553" s="15" t="s">
        <v>48</v>
      </c>
      <c r="K553" s="266">
        <v>40</v>
      </c>
      <c r="L553" s="21">
        <v>40522</v>
      </c>
      <c r="M553" s="21">
        <v>0</v>
      </c>
      <c r="N553" s="21">
        <f t="shared" si="55"/>
        <v>40522</v>
      </c>
      <c r="O553" s="21">
        <f t="shared" si="57"/>
        <v>40522</v>
      </c>
      <c r="P553" s="21">
        <v>0</v>
      </c>
      <c r="Q553" s="21">
        <f t="shared" si="56"/>
        <v>40522</v>
      </c>
      <c r="R553" s="266" t="s">
        <v>601</v>
      </c>
    </row>
    <row r="554" spans="1:18" ht="12.75" customHeight="1">
      <c r="A554" s="266">
        <v>32</v>
      </c>
      <c r="B554" s="135" t="s">
        <v>2351</v>
      </c>
      <c r="C554" s="15" t="s">
        <v>2358</v>
      </c>
      <c r="D554" s="15" t="s">
        <v>2047</v>
      </c>
      <c r="E554" s="15"/>
      <c r="F554" s="15" t="s">
        <v>2024</v>
      </c>
      <c r="G554" s="15" t="s">
        <v>2021</v>
      </c>
      <c r="H554" s="15" t="s">
        <v>2359</v>
      </c>
      <c r="I554" s="15" t="s">
        <v>2360</v>
      </c>
      <c r="J554" s="15" t="s">
        <v>48</v>
      </c>
      <c r="K554" s="266">
        <v>15</v>
      </c>
      <c r="L554" s="21">
        <v>4971</v>
      </c>
      <c r="M554" s="21">
        <v>0</v>
      </c>
      <c r="N554" s="21">
        <f t="shared" si="55"/>
        <v>4971</v>
      </c>
      <c r="O554" s="21">
        <f t="shared" si="57"/>
        <v>4971</v>
      </c>
      <c r="P554" s="21">
        <v>0</v>
      </c>
      <c r="Q554" s="21">
        <f t="shared" si="56"/>
        <v>4971</v>
      </c>
      <c r="R554" s="266" t="s">
        <v>601</v>
      </c>
    </row>
    <row r="555" spans="1:18" ht="12.75" customHeight="1">
      <c r="A555" s="266">
        <v>33</v>
      </c>
      <c r="B555" s="135" t="s">
        <v>2351</v>
      </c>
      <c r="C555" s="15" t="s">
        <v>2361</v>
      </c>
      <c r="D555" s="15" t="s">
        <v>2131</v>
      </c>
      <c r="E555" s="15"/>
      <c r="F555" s="15" t="s">
        <v>2024</v>
      </c>
      <c r="G555" s="15" t="s">
        <v>2021</v>
      </c>
      <c r="H555" s="15" t="s">
        <v>2362</v>
      </c>
      <c r="I555" s="15" t="s">
        <v>2363</v>
      </c>
      <c r="J555" s="15" t="s">
        <v>48</v>
      </c>
      <c r="K555" s="266">
        <v>15</v>
      </c>
      <c r="L555" s="21">
        <v>388</v>
      </c>
      <c r="M555" s="21">
        <v>0</v>
      </c>
      <c r="N555" s="21">
        <f t="shared" si="55"/>
        <v>388</v>
      </c>
      <c r="O555" s="21">
        <f t="shared" si="57"/>
        <v>388</v>
      </c>
      <c r="P555" s="21">
        <v>0</v>
      </c>
      <c r="Q555" s="21">
        <f t="shared" si="56"/>
        <v>388</v>
      </c>
      <c r="R555" s="266" t="s">
        <v>601</v>
      </c>
    </row>
    <row r="556" spans="1:18" ht="12.75" customHeight="1">
      <c r="A556" s="266">
        <v>34</v>
      </c>
      <c r="B556" s="135" t="s">
        <v>2351</v>
      </c>
      <c r="C556" s="15" t="s">
        <v>698</v>
      </c>
      <c r="D556" s="15" t="s">
        <v>2102</v>
      </c>
      <c r="E556" s="15" t="s">
        <v>583</v>
      </c>
      <c r="F556" s="15" t="s">
        <v>2024</v>
      </c>
      <c r="G556" s="15" t="s">
        <v>2021</v>
      </c>
      <c r="H556" s="15" t="s">
        <v>2364</v>
      </c>
      <c r="I556" s="15" t="s">
        <v>2365</v>
      </c>
      <c r="J556" s="15" t="s">
        <v>48</v>
      </c>
      <c r="K556" s="261">
        <v>19</v>
      </c>
      <c r="L556" s="21">
        <v>2285</v>
      </c>
      <c r="M556" s="21">
        <v>0</v>
      </c>
      <c r="N556" s="21">
        <f t="shared" si="55"/>
        <v>2285</v>
      </c>
      <c r="O556" s="21">
        <f t="shared" si="57"/>
        <v>2285</v>
      </c>
      <c r="P556" s="21">
        <v>0</v>
      </c>
      <c r="Q556" s="21">
        <f t="shared" si="56"/>
        <v>2285</v>
      </c>
      <c r="R556" s="266" t="s">
        <v>601</v>
      </c>
    </row>
    <row r="557" spans="1:18" ht="12.75" customHeight="1">
      <c r="A557" s="266">
        <v>35</v>
      </c>
      <c r="B557" s="135" t="s">
        <v>2351</v>
      </c>
      <c r="C557" s="15" t="s">
        <v>2366</v>
      </c>
      <c r="D557" s="15" t="s">
        <v>2367</v>
      </c>
      <c r="E557" s="15"/>
      <c r="F557" s="15" t="s">
        <v>2024</v>
      </c>
      <c r="G557" s="15" t="s">
        <v>2021</v>
      </c>
      <c r="H557" s="15" t="s">
        <v>2368</v>
      </c>
      <c r="I557" s="15" t="s">
        <v>2369</v>
      </c>
      <c r="J557" s="15" t="s">
        <v>48</v>
      </c>
      <c r="K557" s="269">
        <v>15</v>
      </c>
      <c r="L557" s="21">
        <v>5359</v>
      </c>
      <c r="M557" s="21">
        <v>0</v>
      </c>
      <c r="N557" s="21">
        <f t="shared" si="55"/>
        <v>5359</v>
      </c>
      <c r="O557" s="21">
        <f t="shared" si="57"/>
        <v>5359</v>
      </c>
      <c r="P557" s="21">
        <v>0</v>
      </c>
      <c r="Q557" s="21">
        <f t="shared" si="56"/>
        <v>5359</v>
      </c>
      <c r="R557" s="266" t="s">
        <v>601</v>
      </c>
    </row>
    <row r="558" spans="1:18" ht="12.75" customHeight="1">
      <c r="A558" s="266">
        <v>36</v>
      </c>
      <c r="B558" s="135" t="s">
        <v>2351</v>
      </c>
      <c r="C558" s="15" t="s">
        <v>2370</v>
      </c>
      <c r="D558" s="15" t="s">
        <v>2102</v>
      </c>
      <c r="E558" s="15" t="s">
        <v>583</v>
      </c>
      <c r="F558" s="15" t="s">
        <v>2024</v>
      </c>
      <c r="G558" s="15" t="s">
        <v>2021</v>
      </c>
      <c r="H558" s="15" t="s">
        <v>2371</v>
      </c>
      <c r="I558" s="15" t="s">
        <v>2372</v>
      </c>
      <c r="J558" s="15" t="s">
        <v>48</v>
      </c>
      <c r="K558" s="266">
        <v>24</v>
      </c>
      <c r="L558" s="21">
        <v>3456</v>
      </c>
      <c r="M558" s="21">
        <v>0</v>
      </c>
      <c r="N558" s="21">
        <f t="shared" si="55"/>
        <v>3456</v>
      </c>
      <c r="O558" s="21">
        <f t="shared" si="57"/>
        <v>3456</v>
      </c>
      <c r="P558" s="21">
        <v>0</v>
      </c>
      <c r="Q558" s="21">
        <f t="shared" si="56"/>
        <v>3456</v>
      </c>
      <c r="R558" s="266" t="s">
        <v>601</v>
      </c>
    </row>
    <row r="559" spans="1:18" ht="12.75" customHeight="1">
      <c r="A559" s="266">
        <v>37</v>
      </c>
      <c r="B559" s="135" t="s">
        <v>2351</v>
      </c>
      <c r="C559" s="15" t="s">
        <v>2373</v>
      </c>
      <c r="D559" s="15" t="s">
        <v>2178</v>
      </c>
      <c r="E559" s="15"/>
      <c r="F559" s="15" t="s">
        <v>2024</v>
      </c>
      <c r="G559" s="15" t="s">
        <v>2021</v>
      </c>
      <c r="H559" s="15" t="s">
        <v>2374</v>
      </c>
      <c r="I559" s="15" t="s">
        <v>2375</v>
      </c>
      <c r="J559" s="15" t="s">
        <v>48</v>
      </c>
      <c r="K559" s="266">
        <v>4</v>
      </c>
      <c r="L559" s="21">
        <v>1449</v>
      </c>
      <c r="M559" s="21">
        <v>0</v>
      </c>
      <c r="N559" s="21">
        <f t="shared" si="55"/>
        <v>1449</v>
      </c>
      <c r="O559" s="21">
        <f t="shared" si="57"/>
        <v>1449</v>
      </c>
      <c r="P559" s="21">
        <v>0</v>
      </c>
      <c r="Q559" s="21">
        <f t="shared" si="56"/>
        <v>1449</v>
      </c>
      <c r="R559" s="266" t="s">
        <v>601</v>
      </c>
    </row>
    <row r="560" spans="1:18" ht="12.75" customHeight="1">
      <c r="A560" s="266">
        <v>38</v>
      </c>
      <c r="B560" s="135" t="s">
        <v>2351</v>
      </c>
      <c r="C560" s="15" t="s">
        <v>2376</v>
      </c>
      <c r="D560" s="15" t="s">
        <v>2053</v>
      </c>
      <c r="E560" s="15"/>
      <c r="F560" s="15" t="s">
        <v>2024</v>
      </c>
      <c r="G560" s="15" t="s">
        <v>2021</v>
      </c>
      <c r="H560" s="15" t="s">
        <v>2377</v>
      </c>
      <c r="I560" s="15" t="s">
        <v>2378</v>
      </c>
      <c r="J560" s="15" t="s">
        <v>47</v>
      </c>
      <c r="K560" s="266">
        <v>70</v>
      </c>
      <c r="L560" s="21">
        <v>155388</v>
      </c>
      <c r="M560" s="21">
        <v>0</v>
      </c>
      <c r="N560" s="21">
        <f t="shared" si="55"/>
        <v>155388</v>
      </c>
      <c r="O560" s="21">
        <f t="shared" si="57"/>
        <v>155388</v>
      </c>
      <c r="P560" s="21">
        <v>0</v>
      </c>
      <c r="Q560" s="21">
        <f t="shared" si="56"/>
        <v>155388</v>
      </c>
      <c r="R560" s="266" t="s">
        <v>601</v>
      </c>
    </row>
    <row r="561" spans="1:18" ht="12.75" customHeight="1">
      <c r="A561" s="266">
        <v>39</v>
      </c>
      <c r="B561" s="135" t="s">
        <v>2351</v>
      </c>
      <c r="C561" s="15" t="s">
        <v>2379</v>
      </c>
      <c r="D561" s="15" t="s">
        <v>2380</v>
      </c>
      <c r="E561" s="15"/>
      <c r="F561" s="15" t="s">
        <v>2024</v>
      </c>
      <c r="G561" s="15" t="s">
        <v>2021</v>
      </c>
      <c r="H561" s="15" t="s">
        <v>2381</v>
      </c>
      <c r="I561" s="15" t="s">
        <v>2382</v>
      </c>
      <c r="J561" s="15" t="s">
        <v>1110</v>
      </c>
      <c r="K561" s="266">
        <v>45</v>
      </c>
      <c r="L561" s="21">
        <f>N561-M561</f>
        <v>126318</v>
      </c>
      <c r="M561" s="21">
        <v>80760</v>
      </c>
      <c r="N561" s="21">
        <v>207078</v>
      </c>
      <c r="O561" s="21">
        <f t="shared" si="57"/>
        <v>126318</v>
      </c>
      <c r="P561" s="21">
        <f>M561</f>
        <v>80760</v>
      </c>
      <c r="Q561" s="21">
        <f t="shared" si="56"/>
        <v>207078</v>
      </c>
      <c r="R561" s="266" t="s">
        <v>601</v>
      </c>
    </row>
    <row r="562" spans="1:18" ht="12.75" customHeight="1">
      <c r="A562" s="266">
        <v>40</v>
      </c>
      <c r="B562" s="135" t="s">
        <v>2383</v>
      </c>
      <c r="C562" s="15" t="s">
        <v>2384</v>
      </c>
      <c r="D562" s="15" t="s">
        <v>2385</v>
      </c>
      <c r="E562" s="15" t="s">
        <v>28</v>
      </c>
      <c r="F562" s="15" t="s">
        <v>2024</v>
      </c>
      <c r="G562" s="15" t="s">
        <v>2021</v>
      </c>
      <c r="H562" s="15" t="s">
        <v>2386</v>
      </c>
      <c r="I562" s="15" t="s">
        <v>2387</v>
      </c>
      <c r="J562" s="15" t="s">
        <v>48</v>
      </c>
      <c r="K562" s="266">
        <v>30</v>
      </c>
      <c r="L562" s="21">
        <v>56366</v>
      </c>
      <c r="M562" s="21">
        <v>0</v>
      </c>
      <c r="N562" s="21">
        <f t="shared" si="55"/>
        <v>56366</v>
      </c>
      <c r="O562" s="21">
        <f t="shared" si="57"/>
        <v>56366</v>
      </c>
      <c r="P562" s="21">
        <v>0</v>
      </c>
      <c r="Q562" s="21">
        <f t="shared" si="56"/>
        <v>56366</v>
      </c>
      <c r="R562" s="266" t="s">
        <v>601</v>
      </c>
    </row>
    <row r="563" spans="1:18" ht="12.75" customHeight="1">
      <c r="A563" s="266">
        <v>41</v>
      </c>
      <c r="B563" s="135" t="s">
        <v>2388</v>
      </c>
      <c r="C563" s="15" t="s">
        <v>2384</v>
      </c>
      <c r="D563" s="15" t="s">
        <v>2032</v>
      </c>
      <c r="E563" s="15" t="s">
        <v>2389</v>
      </c>
      <c r="F563" s="15" t="s">
        <v>2024</v>
      </c>
      <c r="G563" s="15" t="s">
        <v>2021</v>
      </c>
      <c r="H563" s="15" t="s">
        <v>2390</v>
      </c>
      <c r="I563" s="15" t="s">
        <v>2391</v>
      </c>
      <c r="J563" s="15" t="s">
        <v>48</v>
      </c>
      <c r="K563" s="266">
        <v>24</v>
      </c>
      <c r="L563" s="21">
        <v>15949</v>
      </c>
      <c r="M563" s="21">
        <v>0</v>
      </c>
      <c r="N563" s="21">
        <f t="shared" si="55"/>
        <v>15949</v>
      </c>
      <c r="O563" s="21">
        <f t="shared" si="57"/>
        <v>15949</v>
      </c>
      <c r="P563" s="21">
        <v>0</v>
      </c>
      <c r="Q563" s="21">
        <f t="shared" si="56"/>
        <v>15949</v>
      </c>
      <c r="R563" s="266" t="s">
        <v>601</v>
      </c>
    </row>
    <row r="564" spans="1:18" ht="12.75" customHeight="1">
      <c r="A564" s="266">
        <v>42</v>
      </c>
      <c r="B564" s="135" t="s">
        <v>2392</v>
      </c>
      <c r="C564" s="15" t="s">
        <v>2393</v>
      </c>
      <c r="D564" s="15" t="s">
        <v>2256</v>
      </c>
      <c r="E564" s="15" t="s">
        <v>2257</v>
      </c>
      <c r="F564" s="15" t="s">
        <v>2024</v>
      </c>
      <c r="G564" s="15" t="s">
        <v>2021</v>
      </c>
      <c r="H564" s="15" t="s">
        <v>2394</v>
      </c>
      <c r="I564" s="15" t="s">
        <v>2395</v>
      </c>
      <c r="J564" s="15" t="s">
        <v>48</v>
      </c>
      <c r="K564" s="266">
        <v>4</v>
      </c>
      <c r="L564" s="21">
        <v>3555</v>
      </c>
      <c r="M564" s="21">
        <v>0</v>
      </c>
      <c r="N564" s="21">
        <f t="shared" si="55"/>
        <v>3555</v>
      </c>
      <c r="O564" s="21">
        <f t="shared" si="57"/>
        <v>3555</v>
      </c>
      <c r="P564" s="21">
        <v>0</v>
      </c>
      <c r="Q564" s="21">
        <f t="shared" si="56"/>
        <v>3555</v>
      </c>
      <c r="R564" s="266" t="s">
        <v>601</v>
      </c>
    </row>
    <row r="565" spans="1:18" ht="12.75" customHeight="1">
      <c r="A565" s="282"/>
      <c r="B565" s="283"/>
      <c r="C565" s="283"/>
      <c r="D565" s="283"/>
      <c r="E565" s="283"/>
      <c r="F565" s="283"/>
      <c r="G565" s="283"/>
      <c r="H565" s="283"/>
      <c r="I565" s="283"/>
      <c r="J565" s="283"/>
      <c r="K565" s="284"/>
      <c r="L565" s="24">
        <f t="shared" ref="L565:Q565" si="58">SUM(L523:L564)</f>
        <v>556365</v>
      </c>
      <c r="M565" s="24">
        <f t="shared" si="58"/>
        <v>80760</v>
      </c>
      <c r="N565" s="24">
        <f t="shared" si="58"/>
        <v>637125</v>
      </c>
      <c r="O565" s="24">
        <f t="shared" si="58"/>
        <v>556365</v>
      </c>
      <c r="P565" s="24">
        <f t="shared" si="58"/>
        <v>80760</v>
      </c>
      <c r="Q565" s="24">
        <f t="shared" si="58"/>
        <v>637125</v>
      </c>
    </row>
    <row r="566" spans="1:18" ht="36" customHeight="1">
      <c r="A566" s="274"/>
      <c r="B566" s="274"/>
      <c r="C566" s="274"/>
      <c r="D566" s="274"/>
      <c r="E566" s="274"/>
      <c r="F566" s="274"/>
      <c r="G566" s="274"/>
      <c r="H566" s="274"/>
      <c r="I566" s="274"/>
      <c r="J566" s="274"/>
      <c r="K566" s="274"/>
      <c r="L566" s="274"/>
      <c r="M566" s="274"/>
      <c r="N566" s="274"/>
      <c r="O566" s="274"/>
      <c r="P566" s="274"/>
      <c r="Q566" s="274"/>
    </row>
    <row r="567" spans="1:18" ht="32.1" customHeight="1">
      <c r="A567" s="78" t="s">
        <v>39</v>
      </c>
      <c r="B567" s="290" t="s">
        <v>2397</v>
      </c>
      <c r="C567" s="291"/>
      <c r="D567" s="291"/>
      <c r="E567" s="291"/>
      <c r="F567" s="291"/>
      <c r="G567" s="291"/>
      <c r="H567" s="291"/>
      <c r="I567" s="291"/>
      <c r="J567" s="291"/>
      <c r="K567" s="292"/>
      <c r="L567" s="281" t="s">
        <v>4198</v>
      </c>
      <c r="M567" s="281"/>
      <c r="N567" s="281"/>
      <c r="O567" s="281" t="s">
        <v>4199</v>
      </c>
      <c r="P567" s="281"/>
      <c r="Q567" s="281"/>
      <c r="R567" s="275" t="s">
        <v>20</v>
      </c>
    </row>
    <row r="568" spans="1:18" ht="42" customHeight="1">
      <c r="A568" s="79" t="s">
        <v>7</v>
      </c>
      <c r="B568" s="80" t="s">
        <v>31</v>
      </c>
      <c r="C568" s="80" t="s">
        <v>4</v>
      </c>
      <c r="D568" s="81" t="s">
        <v>5</v>
      </c>
      <c r="E568" s="81" t="s">
        <v>6</v>
      </c>
      <c r="F568" s="81" t="s">
        <v>8</v>
      </c>
      <c r="G568" s="81" t="s">
        <v>9</v>
      </c>
      <c r="H568" s="81" t="s">
        <v>22</v>
      </c>
      <c r="I568" s="81" t="s">
        <v>10</v>
      </c>
      <c r="J568" s="81" t="s">
        <v>11</v>
      </c>
      <c r="K568" s="79" t="s">
        <v>12</v>
      </c>
      <c r="L568" s="262" t="s">
        <v>13</v>
      </c>
      <c r="M568" s="79" t="s">
        <v>14</v>
      </c>
      <c r="N568" s="79" t="s">
        <v>3</v>
      </c>
      <c r="O568" s="262" t="s">
        <v>13</v>
      </c>
      <c r="P568" s="79" t="s">
        <v>14</v>
      </c>
      <c r="Q568" s="79" t="s">
        <v>3</v>
      </c>
      <c r="R568" s="276"/>
    </row>
    <row r="569" spans="1:18" ht="12.75" customHeight="1">
      <c r="A569" s="266">
        <v>1</v>
      </c>
      <c r="B569" s="135" t="s">
        <v>2421</v>
      </c>
      <c r="C569" s="15" t="s">
        <v>2398</v>
      </c>
      <c r="D569" s="15" t="s">
        <v>2399</v>
      </c>
      <c r="E569" s="15" t="s">
        <v>26</v>
      </c>
      <c r="F569" s="15" t="s">
        <v>2024</v>
      </c>
      <c r="G569" s="15" t="s">
        <v>2021</v>
      </c>
      <c r="H569" s="15" t="s">
        <v>2400</v>
      </c>
      <c r="I569" s="15" t="s">
        <v>2401</v>
      </c>
      <c r="J569" s="15" t="s">
        <v>48</v>
      </c>
      <c r="K569" s="266">
        <v>15</v>
      </c>
      <c r="L569" s="21">
        <v>3432</v>
      </c>
      <c r="M569" s="21">
        <v>0</v>
      </c>
      <c r="N569" s="21">
        <f>L569+M569</f>
        <v>3432</v>
      </c>
      <c r="O569" s="21">
        <v>3432</v>
      </c>
      <c r="P569" s="21">
        <v>0</v>
      </c>
      <c r="Q569" s="21">
        <f>O569+P569</f>
        <v>3432</v>
      </c>
      <c r="R569" s="266" t="s">
        <v>601</v>
      </c>
    </row>
    <row r="570" spans="1:18" ht="12.75" customHeight="1">
      <c r="A570" s="266">
        <v>2</v>
      </c>
      <c r="B570" s="135" t="s">
        <v>2421</v>
      </c>
      <c r="C570" s="15" t="s">
        <v>2402</v>
      </c>
      <c r="D570" s="15" t="s">
        <v>2399</v>
      </c>
      <c r="E570" s="15" t="s">
        <v>26</v>
      </c>
      <c r="F570" s="15" t="s">
        <v>2024</v>
      </c>
      <c r="G570" s="15" t="s">
        <v>2021</v>
      </c>
      <c r="H570" s="15" t="s">
        <v>2403</v>
      </c>
      <c r="I570" s="15" t="s">
        <v>2404</v>
      </c>
      <c r="J570" s="15" t="s">
        <v>48</v>
      </c>
      <c r="K570" s="261">
        <v>4</v>
      </c>
      <c r="L570" s="21">
        <v>76</v>
      </c>
      <c r="M570" s="21">
        <v>0</v>
      </c>
      <c r="N570" s="21">
        <f>L570+M570</f>
        <v>76</v>
      </c>
      <c r="O570" s="21">
        <v>76</v>
      </c>
      <c r="P570" s="21">
        <v>0</v>
      </c>
      <c r="Q570" s="21">
        <f>O570+P570</f>
        <v>76</v>
      </c>
      <c r="R570" s="266" t="s">
        <v>601</v>
      </c>
    </row>
    <row r="571" spans="1:18" ht="12.75" customHeight="1">
      <c r="A571" s="266">
        <v>3</v>
      </c>
      <c r="B571" s="135" t="s">
        <v>2421</v>
      </c>
      <c r="C571" s="15" t="s">
        <v>2398</v>
      </c>
      <c r="D571" s="15" t="s">
        <v>2032</v>
      </c>
      <c r="E571" s="15" t="s">
        <v>2405</v>
      </c>
      <c r="F571" s="15" t="s">
        <v>2024</v>
      </c>
      <c r="G571" s="15" t="s">
        <v>2021</v>
      </c>
      <c r="H571" s="15" t="s">
        <v>2406</v>
      </c>
      <c r="I571" s="15" t="s">
        <v>2407</v>
      </c>
      <c r="J571" s="15" t="s">
        <v>48</v>
      </c>
      <c r="K571" s="269">
        <v>12</v>
      </c>
      <c r="L571" s="21">
        <v>1235</v>
      </c>
      <c r="M571" s="21">
        <v>0</v>
      </c>
      <c r="N571" s="21">
        <f>L571+M571</f>
        <v>1235</v>
      </c>
      <c r="O571" s="21">
        <v>1235</v>
      </c>
      <c r="P571" s="21">
        <v>0</v>
      </c>
      <c r="Q571" s="21">
        <f>O571+P571</f>
        <v>1235</v>
      </c>
      <c r="R571" s="266" t="s">
        <v>601</v>
      </c>
    </row>
    <row r="572" spans="1:18" ht="12.75" customHeight="1">
      <c r="A572" s="282"/>
      <c r="B572" s="283"/>
      <c r="C572" s="283"/>
      <c r="D572" s="283"/>
      <c r="E572" s="283"/>
      <c r="F572" s="283"/>
      <c r="G572" s="283"/>
      <c r="H572" s="283"/>
      <c r="I572" s="283"/>
      <c r="J572" s="283"/>
      <c r="K572" s="284"/>
      <c r="L572" s="24">
        <f t="shared" ref="L572:Q572" si="59">SUM(L569:L571)</f>
        <v>4743</v>
      </c>
      <c r="M572" s="24">
        <f t="shared" si="59"/>
        <v>0</v>
      </c>
      <c r="N572" s="24">
        <f t="shared" si="59"/>
        <v>4743</v>
      </c>
      <c r="O572" s="24">
        <f t="shared" si="59"/>
        <v>4743</v>
      </c>
      <c r="P572" s="24">
        <f t="shared" si="59"/>
        <v>0</v>
      </c>
      <c r="Q572" s="24">
        <f t="shared" si="59"/>
        <v>4743</v>
      </c>
    </row>
    <row r="573" spans="1:18" ht="36" customHeight="1">
      <c r="A573" s="274"/>
      <c r="B573" s="274"/>
      <c r="C573" s="274"/>
      <c r="D573" s="274"/>
      <c r="E573" s="274"/>
      <c r="F573" s="274"/>
      <c r="G573" s="274"/>
      <c r="H573" s="274"/>
      <c r="I573" s="274"/>
      <c r="J573" s="274"/>
      <c r="K573" s="274"/>
      <c r="L573" s="27"/>
      <c r="M573" s="111"/>
      <c r="N573" s="111"/>
      <c r="O573" s="111"/>
      <c r="P573" s="111"/>
      <c r="Q573" s="111"/>
    </row>
    <row r="574" spans="1:18" ht="32.1" customHeight="1">
      <c r="A574" s="78" t="s">
        <v>3549</v>
      </c>
      <c r="B574" s="290" t="s">
        <v>2408</v>
      </c>
      <c r="C574" s="291"/>
      <c r="D574" s="291"/>
      <c r="E574" s="291"/>
      <c r="F574" s="291"/>
      <c r="G574" s="291"/>
      <c r="H574" s="291"/>
      <c r="I574" s="291"/>
      <c r="J574" s="291"/>
      <c r="K574" s="292"/>
      <c r="L574" s="281" t="s">
        <v>4198</v>
      </c>
      <c r="M574" s="281"/>
      <c r="N574" s="281"/>
      <c r="O574" s="281" t="s">
        <v>4199</v>
      </c>
      <c r="P574" s="281"/>
      <c r="Q574" s="281"/>
      <c r="R574" s="275" t="s">
        <v>20</v>
      </c>
    </row>
    <row r="575" spans="1:18" ht="42" customHeight="1">
      <c r="A575" s="79" t="s">
        <v>7</v>
      </c>
      <c r="B575" s="80" t="s">
        <v>31</v>
      </c>
      <c r="C575" s="80" t="s">
        <v>4</v>
      </c>
      <c r="D575" s="81" t="s">
        <v>5</v>
      </c>
      <c r="E575" s="81" t="s">
        <v>6</v>
      </c>
      <c r="F575" s="81" t="s">
        <v>8</v>
      </c>
      <c r="G575" s="81" t="s">
        <v>9</v>
      </c>
      <c r="H575" s="81" t="s">
        <v>22</v>
      </c>
      <c r="I575" s="81" t="s">
        <v>10</v>
      </c>
      <c r="J575" s="81" t="s">
        <v>11</v>
      </c>
      <c r="K575" s="79" t="s">
        <v>12</v>
      </c>
      <c r="L575" s="262" t="s">
        <v>13</v>
      </c>
      <c r="M575" s="79" t="s">
        <v>14</v>
      </c>
      <c r="N575" s="79" t="s">
        <v>3</v>
      </c>
      <c r="O575" s="262" t="s">
        <v>13</v>
      </c>
      <c r="P575" s="79" t="s">
        <v>14</v>
      </c>
      <c r="Q575" s="79" t="s">
        <v>3</v>
      </c>
      <c r="R575" s="276"/>
    </row>
    <row r="576" spans="1:18" ht="12.75" customHeight="1">
      <c r="A576" s="266">
        <v>1</v>
      </c>
      <c r="B576" s="135" t="s">
        <v>2409</v>
      </c>
      <c r="C576" s="15" t="s">
        <v>2409</v>
      </c>
      <c r="D576" s="15" t="s">
        <v>2256</v>
      </c>
      <c r="E576" s="15" t="s">
        <v>786</v>
      </c>
      <c r="F576" s="15" t="s">
        <v>2024</v>
      </c>
      <c r="G576" s="15" t="s">
        <v>2021</v>
      </c>
      <c r="H576" s="15" t="s">
        <v>2410</v>
      </c>
      <c r="I576" s="15" t="s">
        <v>2411</v>
      </c>
      <c r="J576" s="15" t="s">
        <v>48</v>
      </c>
      <c r="K576" s="266">
        <v>4</v>
      </c>
      <c r="L576" s="21">
        <v>1147</v>
      </c>
      <c r="M576" s="21">
        <v>0</v>
      </c>
      <c r="N576" s="21">
        <f>L576+M576</f>
        <v>1147</v>
      </c>
      <c r="O576" s="21">
        <v>1147</v>
      </c>
      <c r="P576" s="21">
        <v>0</v>
      </c>
      <c r="Q576" s="21">
        <f>O576+P576</f>
        <v>1147</v>
      </c>
      <c r="R576" s="266" t="s">
        <v>601</v>
      </c>
    </row>
    <row r="577" spans="1:18" ht="12.75" customHeight="1">
      <c r="A577" s="266">
        <v>2</v>
      </c>
      <c r="B577" s="135" t="s">
        <v>2409</v>
      </c>
      <c r="C577" s="15" t="s">
        <v>2409</v>
      </c>
      <c r="D577" s="15" t="s">
        <v>2256</v>
      </c>
      <c r="E577" s="15" t="s">
        <v>786</v>
      </c>
      <c r="F577" s="15" t="s">
        <v>2024</v>
      </c>
      <c r="G577" s="15" t="s">
        <v>2021</v>
      </c>
      <c r="H577" s="15" t="s">
        <v>2412</v>
      </c>
      <c r="I577" s="15" t="s">
        <v>2413</v>
      </c>
      <c r="J577" s="15" t="s">
        <v>48</v>
      </c>
      <c r="K577" s="266">
        <v>4</v>
      </c>
      <c r="L577" s="21">
        <v>1147</v>
      </c>
      <c r="M577" s="21">
        <v>0</v>
      </c>
      <c r="N577" s="21">
        <f>L577+M577</f>
        <v>1147</v>
      </c>
      <c r="O577" s="21">
        <v>1147</v>
      </c>
      <c r="P577" s="21">
        <v>0</v>
      </c>
      <c r="Q577" s="21">
        <f>O577+P577</f>
        <v>1147</v>
      </c>
      <c r="R577" s="266" t="s">
        <v>601</v>
      </c>
    </row>
    <row r="578" spans="1:18" ht="12.75" customHeight="1">
      <c r="A578" s="266">
        <v>3</v>
      </c>
      <c r="B578" s="135" t="s">
        <v>2409</v>
      </c>
      <c r="C578" s="15" t="s">
        <v>2414</v>
      </c>
      <c r="D578" s="15" t="s">
        <v>2385</v>
      </c>
      <c r="E578" s="15"/>
      <c r="F578" s="15" t="s">
        <v>2024</v>
      </c>
      <c r="G578" s="15" t="s">
        <v>2021</v>
      </c>
      <c r="H578" s="15" t="s">
        <v>2415</v>
      </c>
      <c r="I578" s="15" t="s">
        <v>2416</v>
      </c>
      <c r="J578" s="15" t="s">
        <v>48</v>
      </c>
      <c r="K578" s="266">
        <v>12</v>
      </c>
      <c r="L578" s="21">
        <v>2195</v>
      </c>
      <c r="M578" s="21">
        <v>0</v>
      </c>
      <c r="N578" s="21">
        <f>L578+M578</f>
        <v>2195</v>
      </c>
      <c r="O578" s="21">
        <v>2195</v>
      </c>
      <c r="P578" s="21">
        <v>0</v>
      </c>
      <c r="Q578" s="21">
        <f>O578+P578</f>
        <v>2195</v>
      </c>
      <c r="R578" s="266" t="s">
        <v>601</v>
      </c>
    </row>
    <row r="579" spans="1:18" ht="12.75" customHeight="1">
      <c r="A579" s="282"/>
      <c r="B579" s="283"/>
      <c r="C579" s="283"/>
      <c r="D579" s="283"/>
      <c r="E579" s="283"/>
      <c r="F579" s="283"/>
      <c r="G579" s="283"/>
      <c r="H579" s="283"/>
      <c r="I579" s="283"/>
      <c r="J579" s="283"/>
      <c r="K579" s="284"/>
      <c r="L579" s="24">
        <f t="shared" ref="L579:Q579" si="60">SUM(L576:L578)</f>
        <v>4489</v>
      </c>
      <c r="M579" s="24">
        <f t="shared" si="60"/>
        <v>0</v>
      </c>
      <c r="N579" s="24">
        <f t="shared" si="60"/>
        <v>4489</v>
      </c>
      <c r="O579" s="24">
        <f t="shared" si="60"/>
        <v>4489</v>
      </c>
      <c r="P579" s="24">
        <f t="shared" si="60"/>
        <v>0</v>
      </c>
      <c r="Q579" s="24">
        <f t="shared" si="60"/>
        <v>4489</v>
      </c>
    </row>
    <row r="580" spans="1:18" ht="36" customHeight="1">
      <c r="A580" s="274"/>
      <c r="B580" s="274"/>
      <c r="C580" s="274"/>
      <c r="D580" s="274"/>
      <c r="E580" s="274"/>
      <c r="F580" s="274"/>
      <c r="G580" s="274"/>
      <c r="H580" s="274"/>
      <c r="I580" s="274"/>
      <c r="J580" s="274"/>
      <c r="K580" s="274"/>
      <c r="L580" s="274"/>
      <c r="M580" s="274"/>
      <c r="N580" s="274"/>
      <c r="O580" s="274"/>
      <c r="P580" s="274"/>
      <c r="Q580" s="274"/>
    </row>
    <row r="581" spans="1:18" ht="32.1" customHeight="1">
      <c r="A581" s="78" t="s">
        <v>44</v>
      </c>
      <c r="B581" s="290" t="s">
        <v>2449</v>
      </c>
      <c r="C581" s="291"/>
      <c r="D581" s="291"/>
      <c r="E581" s="291"/>
      <c r="F581" s="291"/>
      <c r="G581" s="291"/>
      <c r="H581" s="291"/>
      <c r="I581" s="291"/>
      <c r="J581" s="291"/>
      <c r="K581" s="292"/>
      <c r="L581" s="281" t="s">
        <v>4198</v>
      </c>
      <c r="M581" s="281"/>
      <c r="N581" s="281"/>
      <c r="O581" s="281" t="s">
        <v>4199</v>
      </c>
      <c r="P581" s="281"/>
      <c r="Q581" s="281"/>
      <c r="R581" s="275" t="s">
        <v>20</v>
      </c>
    </row>
    <row r="582" spans="1:18" ht="42" customHeight="1">
      <c r="A582" s="79" t="s">
        <v>7</v>
      </c>
      <c r="B582" s="80" t="s">
        <v>31</v>
      </c>
      <c r="C582" s="80" t="s">
        <v>4</v>
      </c>
      <c r="D582" s="81" t="s">
        <v>5</v>
      </c>
      <c r="E582" s="81" t="s">
        <v>6</v>
      </c>
      <c r="F582" s="81" t="s">
        <v>8</v>
      </c>
      <c r="G582" s="81" t="s">
        <v>9</v>
      </c>
      <c r="H582" s="81" t="s">
        <v>22</v>
      </c>
      <c r="I582" s="81" t="s">
        <v>10</v>
      </c>
      <c r="J582" s="81" t="s">
        <v>11</v>
      </c>
      <c r="K582" s="79" t="s">
        <v>12</v>
      </c>
      <c r="L582" s="262" t="s">
        <v>13</v>
      </c>
      <c r="M582" s="79" t="s">
        <v>14</v>
      </c>
      <c r="N582" s="79" t="s">
        <v>3</v>
      </c>
      <c r="O582" s="262" t="s">
        <v>13</v>
      </c>
      <c r="P582" s="79" t="s">
        <v>14</v>
      </c>
      <c r="Q582" s="79" t="s">
        <v>3</v>
      </c>
      <c r="R582" s="276"/>
    </row>
    <row r="583" spans="1:18" ht="12.75" customHeight="1">
      <c r="A583" s="266">
        <v>1</v>
      </c>
      <c r="B583" s="28" t="s">
        <v>2449</v>
      </c>
      <c r="C583" s="29" t="s">
        <v>2481</v>
      </c>
      <c r="D583" s="29" t="s">
        <v>2482</v>
      </c>
      <c r="E583" s="29" t="s">
        <v>836</v>
      </c>
      <c r="F583" s="29" t="s">
        <v>590</v>
      </c>
      <c r="G583" s="29" t="s">
        <v>591</v>
      </c>
      <c r="H583" s="29" t="s">
        <v>2483</v>
      </c>
      <c r="I583" s="29" t="s">
        <v>2484</v>
      </c>
      <c r="J583" s="29" t="s">
        <v>49</v>
      </c>
      <c r="K583" s="47">
        <v>40</v>
      </c>
      <c r="L583" s="30">
        <v>8290</v>
      </c>
      <c r="M583" s="30">
        <v>23398</v>
      </c>
      <c r="N583" s="21">
        <f>L583+M583</f>
        <v>31688</v>
      </c>
      <c r="O583" s="30">
        <v>8290</v>
      </c>
      <c r="P583" s="30">
        <v>23398</v>
      </c>
      <c r="Q583" s="21">
        <f>O583+P583</f>
        <v>31688</v>
      </c>
      <c r="R583" s="266" t="s">
        <v>66</v>
      </c>
    </row>
    <row r="584" spans="1:18" ht="12.75" customHeight="1">
      <c r="A584" s="282"/>
      <c r="B584" s="283"/>
      <c r="C584" s="283"/>
      <c r="D584" s="283"/>
      <c r="E584" s="283"/>
      <c r="F584" s="283"/>
      <c r="G584" s="283"/>
      <c r="H584" s="283"/>
      <c r="I584" s="283"/>
      <c r="J584" s="283"/>
      <c r="K584" s="284"/>
      <c r="L584" s="24">
        <f t="shared" ref="L584:Q584" si="61">SUM(L583)</f>
        <v>8290</v>
      </c>
      <c r="M584" s="24">
        <f t="shared" si="61"/>
        <v>23398</v>
      </c>
      <c r="N584" s="24">
        <f t="shared" si="61"/>
        <v>31688</v>
      </c>
      <c r="O584" s="24">
        <f t="shared" si="61"/>
        <v>8290</v>
      </c>
      <c r="P584" s="24">
        <f t="shared" si="61"/>
        <v>23398</v>
      </c>
      <c r="Q584" s="24">
        <f t="shared" si="61"/>
        <v>31688</v>
      </c>
    </row>
    <row r="585" spans="1:18" ht="36" customHeight="1">
      <c r="A585" s="274"/>
      <c r="B585" s="274"/>
      <c r="C585" s="274"/>
      <c r="D585" s="274"/>
      <c r="E585" s="274"/>
      <c r="F585" s="274"/>
      <c r="G585" s="274"/>
      <c r="H585" s="274"/>
      <c r="I585" s="274"/>
      <c r="J585" s="274"/>
      <c r="K585" s="274"/>
      <c r="L585" s="274"/>
      <c r="M585" s="274"/>
      <c r="N585" s="274"/>
      <c r="O585" s="274"/>
      <c r="P585" s="274"/>
      <c r="Q585" s="274"/>
    </row>
    <row r="586" spans="1:18" ht="32.1" customHeight="1">
      <c r="A586" s="104" t="s">
        <v>348</v>
      </c>
      <c r="B586" s="287" t="s">
        <v>2488</v>
      </c>
      <c r="C586" s="288"/>
      <c r="D586" s="288"/>
      <c r="E586" s="288"/>
      <c r="F586" s="288"/>
      <c r="G586" s="288"/>
      <c r="H586" s="288"/>
      <c r="I586" s="288"/>
      <c r="J586" s="288"/>
      <c r="K586" s="289"/>
      <c r="L586" s="281" t="s">
        <v>4198</v>
      </c>
      <c r="M586" s="281"/>
      <c r="N586" s="281"/>
      <c r="O586" s="281" t="s">
        <v>4199</v>
      </c>
      <c r="P586" s="281"/>
      <c r="Q586" s="281"/>
      <c r="R586" s="275" t="s">
        <v>20</v>
      </c>
    </row>
    <row r="587" spans="1:18" ht="42" customHeight="1">
      <c r="A587" s="79" t="s">
        <v>7</v>
      </c>
      <c r="B587" s="80" t="s">
        <v>31</v>
      </c>
      <c r="C587" s="80" t="s">
        <v>4</v>
      </c>
      <c r="D587" s="81" t="s">
        <v>5</v>
      </c>
      <c r="E587" s="81" t="s">
        <v>6</v>
      </c>
      <c r="F587" s="81" t="s">
        <v>8</v>
      </c>
      <c r="G587" s="81" t="s">
        <v>9</v>
      </c>
      <c r="H587" s="81" t="s">
        <v>22</v>
      </c>
      <c r="I587" s="81" t="s">
        <v>10</v>
      </c>
      <c r="J587" s="81" t="s">
        <v>11</v>
      </c>
      <c r="K587" s="79" t="s">
        <v>12</v>
      </c>
      <c r="L587" s="262" t="s">
        <v>13</v>
      </c>
      <c r="M587" s="79" t="s">
        <v>14</v>
      </c>
      <c r="N587" s="79" t="s">
        <v>3</v>
      </c>
      <c r="O587" s="262" t="s">
        <v>13</v>
      </c>
      <c r="P587" s="79" t="s">
        <v>14</v>
      </c>
      <c r="Q587" s="79" t="s">
        <v>3</v>
      </c>
      <c r="R587" s="276"/>
    </row>
    <row r="588" spans="1:18" ht="12.75" customHeight="1">
      <c r="A588" s="266">
        <v>1</v>
      </c>
      <c r="B588" s="28" t="s">
        <v>2489</v>
      </c>
      <c r="C588" s="29" t="s">
        <v>2510</v>
      </c>
      <c r="D588" s="29" t="s">
        <v>2511</v>
      </c>
      <c r="E588" s="29" t="s">
        <v>2512</v>
      </c>
      <c r="F588" s="29" t="s">
        <v>2513</v>
      </c>
      <c r="G588" s="29" t="s">
        <v>2506</v>
      </c>
      <c r="H588" s="29" t="s">
        <v>2514</v>
      </c>
      <c r="I588" s="29" t="s">
        <v>2515</v>
      </c>
      <c r="J588" s="29" t="s">
        <v>48</v>
      </c>
      <c r="K588" s="47" t="s">
        <v>67</v>
      </c>
      <c r="L588" s="30">
        <v>6617</v>
      </c>
      <c r="M588" s="30">
        <v>0</v>
      </c>
      <c r="N588" s="21">
        <f t="shared" ref="N588:N594" si="62">L588+M588</f>
        <v>6617</v>
      </c>
      <c r="O588" s="30">
        <v>6617</v>
      </c>
      <c r="P588" s="30">
        <v>0</v>
      </c>
      <c r="Q588" s="21">
        <f t="shared" ref="Q588:Q594" si="63">O588+P588</f>
        <v>6617</v>
      </c>
      <c r="R588" s="266" t="s">
        <v>2516</v>
      </c>
    </row>
    <row r="589" spans="1:18" ht="12.75" customHeight="1">
      <c r="A589" s="266">
        <v>2</v>
      </c>
      <c r="B589" s="28" t="s">
        <v>2489</v>
      </c>
      <c r="C589" s="29" t="s">
        <v>2517</v>
      </c>
      <c r="D589" s="29" t="s">
        <v>2518</v>
      </c>
      <c r="E589" s="29" t="s">
        <v>2519</v>
      </c>
      <c r="F589" s="29" t="s">
        <v>2520</v>
      </c>
      <c r="G589" s="29" t="s">
        <v>552</v>
      </c>
      <c r="H589" s="29" t="s">
        <v>2521</v>
      </c>
      <c r="I589" s="29" t="s">
        <v>2522</v>
      </c>
      <c r="J589" s="29" t="s">
        <v>48</v>
      </c>
      <c r="K589" s="47" t="s">
        <v>39</v>
      </c>
      <c r="L589" s="30">
        <v>7140</v>
      </c>
      <c r="M589" s="30">
        <v>0</v>
      </c>
      <c r="N589" s="21">
        <f t="shared" si="62"/>
        <v>7140</v>
      </c>
      <c r="O589" s="30">
        <v>7140</v>
      </c>
      <c r="P589" s="30">
        <v>0</v>
      </c>
      <c r="Q589" s="21">
        <f t="shared" si="63"/>
        <v>7140</v>
      </c>
      <c r="R589" s="266" t="s">
        <v>603</v>
      </c>
    </row>
    <row r="590" spans="1:18" ht="12.75" customHeight="1">
      <c r="A590" s="266">
        <v>3</v>
      </c>
      <c r="B590" s="28" t="s">
        <v>2489</v>
      </c>
      <c r="C590" s="29" t="s">
        <v>2517</v>
      </c>
      <c r="D590" s="29" t="s">
        <v>2518</v>
      </c>
      <c r="E590" s="29" t="s">
        <v>2519</v>
      </c>
      <c r="F590" s="29" t="s">
        <v>2520</v>
      </c>
      <c r="G590" s="29" t="s">
        <v>552</v>
      </c>
      <c r="H590" s="29" t="s">
        <v>2523</v>
      </c>
      <c r="I590" s="29" t="s">
        <v>2524</v>
      </c>
      <c r="J590" s="29" t="s">
        <v>48</v>
      </c>
      <c r="K590" s="47" t="s">
        <v>39</v>
      </c>
      <c r="L590" s="30">
        <v>3090</v>
      </c>
      <c r="M590" s="30">
        <v>0</v>
      </c>
      <c r="N590" s="21">
        <f t="shared" si="62"/>
        <v>3090</v>
      </c>
      <c r="O590" s="30">
        <v>3090</v>
      </c>
      <c r="P590" s="30">
        <v>0</v>
      </c>
      <c r="Q590" s="21">
        <f t="shared" si="63"/>
        <v>3090</v>
      </c>
      <c r="R590" s="266" t="s">
        <v>603</v>
      </c>
    </row>
    <row r="591" spans="1:18" ht="12.75" customHeight="1">
      <c r="A591" s="266">
        <v>4</v>
      </c>
      <c r="B591" s="28" t="s">
        <v>2489</v>
      </c>
      <c r="C591" s="29" t="s">
        <v>2525</v>
      </c>
      <c r="D591" s="29" t="s">
        <v>2526</v>
      </c>
      <c r="E591" s="29" t="s">
        <v>69</v>
      </c>
      <c r="F591" s="29" t="s">
        <v>2527</v>
      </c>
      <c r="G591" s="29" t="s">
        <v>517</v>
      </c>
      <c r="H591" s="29" t="s">
        <v>2528</v>
      </c>
      <c r="I591" s="29" t="s">
        <v>2529</v>
      </c>
      <c r="J591" s="29" t="s">
        <v>48</v>
      </c>
      <c r="K591" s="47" t="s">
        <v>40</v>
      </c>
      <c r="L591" s="30">
        <v>6088</v>
      </c>
      <c r="M591" s="30">
        <v>0</v>
      </c>
      <c r="N591" s="21">
        <f t="shared" si="62"/>
        <v>6088</v>
      </c>
      <c r="O591" s="30">
        <v>6088</v>
      </c>
      <c r="P591" s="30">
        <v>0</v>
      </c>
      <c r="Q591" s="21">
        <f t="shared" si="63"/>
        <v>6088</v>
      </c>
      <c r="R591" s="266" t="s">
        <v>607</v>
      </c>
    </row>
    <row r="592" spans="1:18" ht="12.75" customHeight="1">
      <c r="A592" s="266">
        <v>5</v>
      </c>
      <c r="B592" s="28" t="s">
        <v>2489</v>
      </c>
      <c r="C592" s="29" t="s">
        <v>1633</v>
      </c>
      <c r="D592" s="29" t="s">
        <v>2530</v>
      </c>
      <c r="E592" s="29" t="s">
        <v>26</v>
      </c>
      <c r="F592" s="29" t="s">
        <v>1636</v>
      </c>
      <c r="G592" s="29" t="s">
        <v>1633</v>
      </c>
      <c r="H592" s="29" t="s">
        <v>2531</v>
      </c>
      <c r="I592" s="29" t="s">
        <v>2532</v>
      </c>
      <c r="J592" s="29" t="s">
        <v>49</v>
      </c>
      <c r="K592" s="47" t="s">
        <v>726</v>
      </c>
      <c r="L592" s="30">
        <v>5524</v>
      </c>
      <c r="M592" s="30">
        <v>0</v>
      </c>
      <c r="N592" s="21">
        <f t="shared" si="62"/>
        <v>5524</v>
      </c>
      <c r="O592" s="30">
        <v>5524</v>
      </c>
      <c r="P592" s="30">
        <v>0</v>
      </c>
      <c r="Q592" s="21">
        <f t="shared" si="63"/>
        <v>5524</v>
      </c>
      <c r="R592" s="266" t="s">
        <v>52</v>
      </c>
    </row>
    <row r="593" spans="1:18" ht="12.75" customHeight="1">
      <c r="A593" s="266">
        <v>6</v>
      </c>
      <c r="B593" s="28" t="s">
        <v>2489</v>
      </c>
      <c r="C593" s="29" t="s">
        <v>2533</v>
      </c>
      <c r="D593" s="29" t="s">
        <v>2530</v>
      </c>
      <c r="E593" s="29" t="s">
        <v>2534</v>
      </c>
      <c r="F593" s="29" t="s">
        <v>1636</v>
      </c>
      <c r="G593" s="29" t="s">
        <v>1633</v>
      </c>
      <c r="H593" s="29" t="s">
        <v>2535</v>
      </c>
      <c r="I593" s="29" t="s">
        <v>2536</v>
      </c>
      <c r="J593" s="29" t="s">
        <v>51</v>
      </c>
      <c r="K593" s="47" t="s">
        <v>26</v>
      </c>
      <c r="L593" s="30">
        <v>0</v>
      </c>
      <c r="M593" s="30">
        <v>0</v>
      </c>
      <c r="N593" s="21">
        <f t="shared" si="62"/>
        <v>0</v>
      </c>
      <c r="O593" s="30">
        <v>0</v>
      </c>
      <c r="P593" s="30">
        <v>0</v>
      </c>
      <c r="Q593" s="21">
        <f t="shared" si="63"/>
        <v>0</v>
      </c>
      <c r="R593" s="266" t="s">
        <v>52</v>
      </c>
    </row>
    <row r="594" spans="1:18" ht="12.75" customHeight="1">
      <c r="A594" s="266">
        <v>7</v>
      </c>
      <c r="B594" s="28" t="s">
        <v>2489</v>
      </c>
      <c r="C594" s="29" t="s">
        <v>2537</v>
      </c>
      <c r="D594" s="29" t="s">
        <v>2538</v>
      </c>
      <c r="E594" s="29" t="s">
        <v>26</v>
      </c>
      <c r="F594" s="29" t="s">
        <v>2539</v>
      </c>
      <c r="G594" s="29" t="s">
        <v>54</v>
      </c>
      <c r="H594" s="29" t="s">
        <v>2540</v>
      </c>
      <c r="I594" s="29" t="s">
        <v>2541</v>
      </c>
      <c r="J594" s="29" t="s">
        <v>47</v>
      </c>
      <c r="K594" s="150">
        <v>55</v>
      </c>
      <c r="L594" s="30">
        <v>75000</v>
      </c>
      <c r="M594" s="30">
        <v>0</v>
      </c>
      <c r="N594" s="21">
        <f t="shared" si="62"/>
        <v>75000</v>
      </c>
      <c r="O594" s="30">
        <v>75000</v>
      </c>
      <c r="P594" s="30">
        <v>0</v>
      </c>
      <c r="Q594" s="21">
        <f t="shared" si="63"/>
        <v>75000</v>
      </c>
      <c r="R594" s="266" t="s">
        <v>280</v>
      </c>
    </row>
    <row r="595" spans="1:18" ht="12.75" customHeight="1">
      <c r="A595" s="282"/>
      <c r="B595" s="283"/>
      <c r="C595" s="283"/>
      <c r="D595" s="283"/>
      <c r="E595" s="283"/>
      <c r="F595" s="283"/>
      <c r="G595" s="283"/>
      <c r="H595" s="283"/>
      <c r="I595" s="283"/>
      <c r="J595" s="283"/>
      <c r="K595" s="284"/>
      <c r="L595" s="24">
        <f t="shared" ref="L595:Q595" si="64">SUM(L588:L594)</f>
        <v>103459</v>
      </c>
      <c r="M595" s="24">
        <f t="shared" si="64"/>
        <v>0</v>
      </c>
      <c r="N595" s="24">
        <f t="shared" si="64"/>
        <v>103459</v>
      </c>
      <c r="O595" s="24">
        <f t="shared" si="64"/>
        <v>103459</v>
      </c>
      <c r="P595" s="24">
        <f t="shared" si="64"/>
        <v>0</v>
      </c>
      <c r="Q595" s="24">
        <f t="shared" si="64"/>
        <v>103459</v>
      </c>
    </row>
    <row r="596" spans="1:18" ht="36" customHeight="1">
      <c r="A596" s="302"/>
      <c r="B596" s="302"/>
      <c r="C596" s="302"/>
      <c r="D596" s="302"/>
      <c r="E596" s="302"/>
      <c r="F596" s="302"/>
      <c r="G596" s="302"/>
      <c r="H596" s="302"/>
      <c r="I596" s="302"/>
      <c r="J596" s="302"/>
      <c r="K596" s="302"/>
      <c r="L596" s="255"/>
      <c r="M596" s="111"/>
      <c r="N596" s="111"/>
      <c r="O596" s="111"/>
      <c r="P596" s="111"/>
      <c r="Q596" s="111"/>
    </row>
    <row r="597" spans="1:18" ht="32.1" customHeight="1">
      <c r="A597" s="251" t="s">
        <v>897</v>
      </c>
      <c r="B597" s="299" t="s">
        <v>3305</v>
      </c>
      <c r="C597" s="299"/>
      <c r="D597" s="299"/>
      <c r="E597" s="299"/>
      <c r="F597" s="299"/>
      <c r="G597" s="299"/>
      <c r="H597" s="299"/>
      <c r="I597" s="299"/>
      <c r="J597" s="299"/>
      <c r="K597" s="299"/>
      <c r="L597" s="281" t="s">
        <v>4198</v>
      </c>
      <c r="M597" s="281"/>
      <c r="N597" s="281"/>
      <c r="O597" s="281" t="s">
        <v>4199</v>
      </c>
      <c r="P597" s="281"/>
      <c r="Q597" s="281"/>
      <c r="R597" s="300" t="s">
        <v>20</v>
      </c>
    </row>
    <row r="598" spans="1:18" ht="42" customHeight="1">
      <c r="A598" s="79" t="s">
        <v>7</v>
      </c>
      <c r="B598" s="80" t="s">
        <v>31</v>
      </c>
      <c r="C598" s="80" t="s">
        <v>4</v>
      </c>
      <c r="D598" s="81" t="s">
        <v>5</v>
      </c>
      <c r="E598" s="81" t="s">
        <v>6</v>
      </c>
      <c r="F598" s="81" t="s">
        <v>8</v>
      </c>
      <c r="G598" s="81" t="s">
        <v>9</v>
      </c>
      <c r="H598" s="81" t="s">
        <v>22</v>
      </c>
      <c r="I598" s="81" t="s">
        <v>10</v>
      </c>
      <c r="J598" s="81" t="s">
        <v>11</v>
      </c>
      <c r="K598" s="79" t="s">
        <v>12</v>
      </c>
      <c r="L598" s="262" t="s">
        <v>13</v>
      </c>
      <c r="M598" s="79" t="s">
        <v>14</v>
      </c>
      <c r="N598" s="79" t="s">
        <v>3</v>
      </c>
      <c r="O598" s="262" t="s">
        <v>13</v>
      </c>
      <c r="P598" s="79" t="s">
        <v>14</v>
      </c>
      <c r="Q598" s="79" t="s">
        <v>3</v>
      </c>
      <c r="R598" s="300"/>
    </row>
    <row r="599" spans="1:18" ht="12.75" customHeight="1">
      <c r="A599" s="266">
        <v>1</v>
      </c>
      <c r="B599" s="15" t="s">
        <v>3319</v>
      </c>
      <c r="C599" s="29" t="s">
        <v>4012</v>
      </c>
      <c r="D599" s="29" t="s">
        <v>3320</v>
      </c>
      <c r="E599" s="29" t="s">
        <v>19</v>
      </c>
      <c r="F599" s="29" t="s">
        <v>3308</v>
      </c>
      <c r="G599" s="29" t="s">
        <v>3311</v>
      </c>
      <c r="H599" s="29" t="s">
        <v>3321</v>
      </c>
      <c r="I599" s="29" t="s">
        <v>3322</v>
      </c>
      <c r="J599" s="150" t="s">
        <v>48</v>
      </c>
      <c r="K599" s="30">
        <v>8</v>
      </c>
      <c r="L599" s="14">
        <v>7550</v>
      </c>
      <c r="M599" s="14">
        <v>0</v>
      </c>
      <c r="N599" s="14">
        <f>L599+M599</f>
        <v>7550</v>
      </c>
      <c r="O599" s="14">
        <v>7550</v>
      </c>
      <c r="P599" s="14">
        <v>0</v>
      </c>
      <c r="Q599" s="14">
        <f>O599+P599</f>
        <v>7550</v>
      </c>
      <c r="R599" s="266" t="s">
        <v>52</v>
      </c>
    </row>
    <row r="600" spans="1:18" ht="12.75" customHeight="1">
      <c r="A600" s="266">
        <v>2</v>
      </c>
      <c r="B600" s="15" t="s">
        <v>3319</v>
      </c>
      <c r="C600" s="15" t="s">
        <v>4012</v>
      </c>
      <c r="D600" s="15" t="s">
        <v>3320</v>
      </c>
      <c r="E600" s="15" t="s">
        <v>19</v>
      </c>
      <c r="F600" s="15" t="s">
        <v>3308</v>
      </c>
      <c r="G600" s="15" t="s">
        <v>3311</v>
      </c>
      <c r="H600" s="15" t="s">
        <v>3323</v>
      </c>
      <c r="I600" s="15" t="s">
        <v>3324</v>
      </c>
      <c r="J600" s="15" t="s">
        <v>48</v>
      </c>
      <c r="K600" s="77">
        <v>25</v>
      </c>
      <c r="L600" s="14">
        <v>33991</v>
      </c>
      <c r="M600" s="14">
        <v>0</v>
      </c>
      <c r="N600" s="14">
        <f t="shared" ref="N600:N663" si="65">L600+M600</f>
        <v>33991</v>
      </c>
      <c r="O600" s="14">
        <v>33991</v>
      </c>
      <c r="P600" s="14">
        <v>0</v>
      </c>
      <c r="Q600" s="14">
        <f t="shared" ref="Q600:Q673" si="66">O600+P600</f>
        <v>33991</v>
      </c>
      <c r="R600" s="266" t="s">
        <v>52</v>
      </c>
    </row>
    <row r="601" spans="1:18" ht="12.75" customHeight="1">
      <c r="A601" s="266">
        <v>3</v>
      </c>
      <c r="B601" s="15" t="s">
        <v>3319</v>
      </c>
      <c r="C601" s="15" t="s">
        <v>4013</v>
      </c>
      <c r="D601" s="15" t="s">
        <v>3325</v>
      </c>
      <c r="E601" s="15" t="s">
        <v>28</v>
      </c>
      <c r="F601" s="15" t="s">
        <v>3308</v>
      </c>
      <c r="G601" s="266" t="s">
        <v>3311</v>
      </c>
      <c r="H601" s="15" t="s">
        <v>3326</v>
      </c>
      <c r="I601" s="15" t="s">
        <v>3327</v>
      </c>
      <c r="J601" s="15" t="s">
        <v>47</v>
      </c>
      <c r="K601" s="77">
        <v>21</v>
      </c>
      <c r="L601" s="14">
        <v>0</v>
      </c>
      <c r="M601" s="14">
        <v>0</v>
      </c>
      <c r="N601" s="14">
        <f t="shared" si="65"/>
        <v>0</v>
      </c>
      <c r="O601" s="14">
        <v>0</v>
      </c>
      <c r="P601" s="14">
        <v>0</v>
      </c>
      <c r="Q601" s="14">
        <f t="shared" si="66"/>
        <v>0</v>
      </c>
      <c r="R601" s="266" t="s">
        <v>52</v>
      </c>
    </row>
    <row r="602" spans="1:18" ht="12.75" customHeight="1">
      <c r="A602" s="266">
        <v>4</v>
      </c>
      <c r="B602" s="15" t="s">
        <v>3319</v>
      </c>
      <c r="C602" s="29" t="s">
        <v>4013</v>
      </c>
      <c r="D602" s="29" t="s">
        <v>3325</v>
      </c>
      <c r="E602" s="29" t="s">
        <v>28</v>
      </c>
      <c r="F602" s="29" t="s">
        <v>3308</v>
      </c>
      <c r="G602" s="29" t="s">
        <v>3311</v>
      </c>
      <c r="H602" s="29" t="s">
        <v>3328</v>
      </c>
      <c r="I602" s="29" t="s">
        <v>3329</v>
      </c>
      <c r="J602" s="150" t="s">
        <v>47</v>
      </c>
      <c r="K602" s="30">
        <v>51</v>
      </c>
      <c r="L602" s="14">
        <v>155926</v>
      </c>
      <c r="M602" s="14">
        <v>0</v>
      </c>
      <c r="N602" s="14">
        <f t="shared" si="65"/>
        <v>155926</v>
      </c>
      <c r="O602" s="14">
        <v>155926</v>
      </c>
      <c r="P602" s="14">
        <v>0</v>
      </c>
      <c r="Q602" s="14">
        <f t="shared" si="66"/>
        <v>155926</v>
      </c>
      <c r="R602" s="266" t="s">
        <v>52</v>
      </c>
    </row>
    <row r="603" spans="1:18" ht="12.75" customHeight="1">
      <c r="A603" s="266">
        <v>5</v>
      </c>
      <c r="B603" s="15" t="s">
        <v>3319</v>
      </c>
      <c r="C603" s="29" t="s">
        <v>4014</v>
      </c>
      <c r="D603" s="29" t="s">
        <v>3310</v>
      </c>
      <c r="E603" s="29" t="s">
        <v>3310</v>
      </c>
      <c r="F603" s="29" t="s">
        <v>3330</v>
      </c>
      <c r="G603" s="29" t="s">
        <v>3331</v>
      </c>
      <c r="H603" s="29" t="s">
        <v>3332</v>
      </c>
      <c r="I603" s="29" t="s">
        <v>3333</v>
      </c>
      <c r="J603" s="150" t="s">
        <v>47</v>
      </c>
      <c r="K603" s="30">
        <v>40</v>
      </c>
      <c r="L603" s="14">
        <v>0</v>
      </c>
      <c r="M603" s="14">
        <v>0</v>
      </c>
      <c r="N603" s="14">
        <f t="shared" si="65"/>
        <v>0</v>
      </c>
      <c r="O603" s="14">
        <v>0</v>
      </c>
      <c r="P603" s="14">
        <v>0</v>
      </c>
      <c r="Q603" s="14">
        <f t="shared" si="66"/>
        <v>0</v>
      </c>
      <c r="R603" s="266" t="s">
        <v>52</v>
      </c>
    </row>
    <row r="604" spans="1:18" ht="12.75" customHeight="1">
      <c r="A604" s="266">
        <v>6</v>
      </c>
      <c r="B604" s="15" t="s">
        <v>3319</v>
      </c>
      <c r="C604" s="29" t="s">
        <v>4014</v>
      </c>
      <c r="D604" s="29" t="s">
        <v>3310</v>
      </c>
      <c r="E604" s="29" t="s">
        <v>3310</v>
      </c>
      <c r="F604" s="29" t="s">
        <v>3308</v>
      </c>
      <c r="G604" s="29" t="s">
        <v>3334</v>
      </c>
      <c r="H604" s="29" t="s">
        <v>3335</v>
      </c>
      <c r="I604" s="29" t="s">
        <v>3336</v>
      </c>
      <c r="J604" s="47" t="s">
        <v>48</v>
      </c>
      <c r="K604" s="30">
        <v>23</v>
      </c>
      <c r="L604" s="14">
        <v>32322</v>
      </c>
      <c r="M604" s="14">
        <v>0</v>
      </c>
      <c r="N604" s="14">
        <f t="shared" si="65"/>
        <v>32322</v>
      </c>
      <c r="O604" s="14">
        <v>32322</v>
      </c>
      <c r="P604" s="14">
        <v>0</v>
      </c>
      <c r="Q604" s="14">
        <f t="shared" si="66"/>
        <v>32322</v>
      </c>
      <c r="R604" s="266" t="s">
        <v>52</v>
      </c>
    </row>
    <row r="605" spans="1:18" ht="11.25" customHeight="1">
      <c r="A605" s="266">
        <v>7</v>
      </c>
      <c r="B605" s="15" t="s">
        <v>3319</v>
      </c>
      <c r="C605" s="266" t="s">
        <v>4014</v>
      </c>
      <c r="D605" s="15" t="s">
        <v>3310</v>
      </c>
      <c r="E605" s="15" t="s">
        <v>3310</v>
      </c>
      <c r="F605" s="15" t="s">
        <v>3308</v>
      </c>
      <c r="G605" s="15" t="s">
        <v>3337</v>
      </c>
      <c r="H605" s="15" t="s">
        <v>4113</v>
      </c>
      <c r="I605" s="15" t="s">
        <v>4114</v>
      </c>
      <c r="J605" s="266" t="s">
        <v>49</v>
      </c>
      <c r="K605" s="14">
        <v>30</v>
      </c>
      <c r="L605" s="14">
        <v>0</v>
      </c>
      <c r="M605" s="14">
        <v>0</v>
      </c>
      <c r="N605" s="14">
        <f t="shared" si="65"/>
        <v>0</v>
      </c>
      <c r="O605" s="14">
        <v>0</v>
      </c>
      <c r="P605" s="14">
        <v>0</v>
      </c>
      <c r="Q605" s="14">
        <f t="shared" si="66"/>
        <v>0</v>
      </c>
      <c r="R605" s="266" t="s">
        <v>52</v>
      </c>
    </row>
    <row r="606" spans="1:18" ht="11.25" customHeight="1">
      <c r="A606" s="266">
        <v>8</v>
      </c>
      <c r="B606" s="15" t="s">
        <v>3319</v>
      </c>
      <c r="C606" s="266" t="s">
        <v>4014</v>
      </c>
      <c r="D606" s="15" t="s">
        <v>3338</v>
      </c>
      <c r="E606" s="15" t="s">
        <v>3310</v>
      </c>
      <c r="F606" s="15" t="s">
        <v>3339</v>
      </c>
      <c r="G606" s="15" t="s">
        <v>3340</v>
      </c>
      <c r="H606" s="15" t="s">
        <v>3341</v>
      </c>
      <c r="I606" s="15" t="s">
        <v>3342</v>
      </c>
      <c r="J606" s="266" t="s">
        <v>47</v>
      </c>
      <c r="K606" s="14">
        <v>80</v>
      </c>
      <c r="L606" s="14">
        <v>251211</v>
      </c>
      <c r="M606" s="14">
        <v>0</v>
      </c>
      <c r="N606" s="14">
        <f t="shared" si="65"/>
        <v>251211</v>
      </c>
      <c r="O606" s="14">
        <v>251211</v>
      </c>
      <c r="P606" s="14">
        <v>0</v>
      </c>
      <c r="Q606" s="14">
        <f t="shared" si="66"/>
        <v>251211</v>
      </c>
      <c r="R606" s="266" t="s">
        <v>52</v>
      </c>
    </row>
    <row r="607" spans="1:18" ht="11.25" customHeight="1">
      <c r="A607" s="266">
        <v>9</v>
      </c>
      <c r="B607" s="15" t="s">
        <v>3319</v>
      </c>
      <c r="C607" s="266" t="s">
        <v>4014</v>
      </c>
      <c r="D607" s="15" t="s">
        <v>3310</v>
      </c>
      <c r="E607" s="15" t="s">
        <v>3310</v>
      </c>
      <c r="F607" s="15" t="s">
        <v>3308</v>
      </c>
      <c r="G607" s="15" t="s">
        <v>3343</v>
      </c>
      <c r="H607" s="15" t="s">
        <v>3344</v>
      </c>
      <c r="I607" s="15" t="s">
        <v>3345</v>
      </c>
      <c r="J607" s="266" t="s">
        <v>48</v>
      </c>
      <c r="K607" s="14">
        <v>24</v>
      </c>
      <c r="L607" s="14">
        <v>251211</v>
      </c>
      <c r="M607" s="14">
        <v>0</v>
      </c>
      <c r="N607" s="14">
        <f t="shared" si="65"/>
        <v>251211</v>
      </c>
      <c r="O607" s="14">
        <v>251211</v>
      </c>
      <c r="P607" s="14">
        <v>0</v>
      </c>
      <c r="Q607" s="14">
        <f t="shared" si="66"/>
        <v>251211</v>
      </c>
      <c r="R607" s="266" t="s">
        <v>52</v>
      </c>
    </row>
    <row r="608" spans="1:18" ht="11.25" customHeight="1">
      <c r="A608" s="266">
        <v>10</v>
      </c>
      <c r="B608" s="15" t="s">
        <v>3319</v>
      </c>
      <c r="C608" s="266" t="s">
        <v>4014</v>
      </c>
      <c r="D608" s="15" t="s">
        <v>3310</v>
      </c>
      <c r="E608" s="15" t="s">
        <v>3310</v>
      </c>
      <c r="F608" s="15" t="s">
        <v>3308</v>
      </c>
      <c r="G608" s="15" t="s">
        <v>3346</v>
      </c>
      <c r="H608" s="15" t="s">
        <v>3347</v>
      </c>
      <c r="I608" s="15" t="s">
        <v>3348</v>
      </c>
      <c r="J608" s="266" t="s">
        <v>47</v>
      </c>
      <c r="K608" s="14">
        <v>40</v>
      </c>
      <c r="L608" s="14">
        <v>174564</v>
      </c>
      <c r="M608" s="14">
        <v>0</v>
      </c>
      <c r="N608" s="14">
        <f t="shared" si="65"/>
        <v>174564</v>
      </c>
      <c r="O608" s="14">
        <v>174564</v>
      </c>
      <c r="P608" s="14">
        <v>0</v>
      </c>
      <c r="Q608" s="14">
        <f t="shared" si="66"/>
        <v>174564</v>
      </c>
      <c r="R608" s="266" t="s">
        <v>52</v>
      </c>
    </row>
    <row r="609" spans="1:18" ht="11.25" customHeight="1">
      <c r="A609" s="266">
        <v>11</v>
      </c>
      <c r="B609" s="15" t="s">
        <v>3319</v>
      </c>
      <c r="C609" s="266" t="s">
        <v>4014</v>
      </c>
      <c r="D609" s="15" t="s">
        <v>3349</v>
      </c>
      <c r="E609" s="15" t="s">
        <v>17</v>
      </c>
      <c r="F609" s="15" t="s">
        <v>3308</v>
      </c>
      <c r="G609" s="15" t="s">
        <v>3311</v>
      </c>
      <c r="H609" s="15" t="s">
        <v>3350</v>
      </c>
      <c r="I609" s="15" t="s">
        <v>3351</v>
      </c>
      <c r="J609" s="266" t="s">
        <v>47</v>
      </c>
      <c r="K609" s="14">
        <v>100</v>
      </c>
      <c r="L609" s="14">
        <v>216695</v>
      </c>
      <c r="M609" s="14">
        <v>0</v>
      </c>
      <c r="N609" s="14">
        <f t="shared" si="65"/>
        <v>216695</v>
      </c>
      <c r="O609" s="14">
        <v>216695</v>
      </c>
      <c r="P609" s="14">
        <v>0</v>
      </c>
      <c r="Q609" s="14">
        <f t="shared" si="66"/>
        <v>216695</v>
      </c>
      <c r="R609" s="266" t="s">
        <v>52</v>
      </c>
    </row>
    <row r="610" spans="1:18" ht="12.75" customHeight="1">
      <c r="A610" s="266">
        <v>12</v>
      </c>
      <c r="B610" s="15" t="s">
        <v>3319</v>
      </c>
      <c r="C610" s="29" t="s">
        <v>4014</v>
      </c>
      <c r="D610" s="29" t="s">
        <v>3352</v>
      </c>
      <c r="E610" s="29" t="s">
        <v>3310</v>
      </c>
      <c r="F610" s="29" t="s">
        <v>3308</v>
      </c>
      <c r="G610" s="29" t="s">
        <v>3311</v>
      </c>
      <c r="H610" s="29" t="s">
        <v>3353</v>
      </c>
      <c r="I610" s="29" t="s">
        <v>3354</v>
      </c>
      <c r="J610" s="47" t="s">
        <v>47</v>
      </c>
      <c r="K610" s="30">
        <v>70</v>
      </c>
      <c r="L610" s="14">
        <v>220419</v>
      </c>
      <c r="M610" s="14">
        <v>0</v>
      </c>
      <c r="N610" s="14">
        <f t="shared" si="65"/>
        <v>220419</v>
      </c>
      <c r="O610" s="14">
        <v>220419</v>
      </c>
      <c r="P610" s="14">
        <v>0</v>
      </c>
      <c r="Q610" s="14">
        <f t="shared" si="66"/>
        <v>220419</v>
      </c>
      <c r="R610" s="266" t="s">
        <v>52</v>
      </c>
    </row>
    <row r="611" spans="1:18" ht="12.75" customHeight="1">
      <c r="A611" s="266">
        <v>13</v>
      </c>
      <c r="B611" s="15" t="s">
        <v>3319</v>
      </c>
      <c r="C611" s="29" t="s">
        <v>230</v>
      </c>
      <c r="D611" s="29" t="s">
        <v>3355</v>
      </c>
      <c r="E611" s="29" t="s">
        <v>70</v>
      </c>
      <c r="F611" s="29" t="s">
        <v>3308</v>
      </c>
      <c r="G611" s="29" t="s">
        <v>3311</v>
      </c>
      <c r="H611" s="29" t="s">
        <v>3356</v>
      </c>
      <c r="I611" s="29" t="s">
        <v>3357</v>
      </c>
      <c r="J611" s="47" t="s">
        <v>48</v>
      </c>
      <c r="K611" s="30">
        <v>4</v>
      </c>
      <c r="L611" s="14">
        <v>3295</v>
      </c>
      <c r="M611" s="14">
        <v>0</v>
      </c>
      <c r="N611" s="14">
        <f t="shared" si="65"/>
        <v>3295</v>
      </c>
      <c r="O611" s="14">
        <v>3295</v>
      </c>
      <c r="P611" s="14">
        <v>0</v>
      </c>
      <c r="Q611" s="14">
        <f t="shared" si="66"/>
        <v>3295</v>
      </c>
      <c r="R611" s="266" t="s">
        <v>52</v>
      </c>
    </row>
    <row r="612" spans="1:18" ht="12.75" customHeight="1">
      <c r="A612" s="266">
        <v>14</v>
      </c>
      <c r="B612" s="15" t="s">
        <v>3319</v>
      </c>
      <c r="C612" s="29" t="s">
        <v>230</v>
      </c>
      <c r="D612" s="29" t="s">
        <v>3358</v>
      </c>
      <c r="E612" s="29" t="s">
        <v>3310</v>
      </c>
      <c r="F612" s="29" t="s">
        <v>3308</v>
      </c>
      <c r="G612" s="29" t="s">
        <v>3311</v>
      </c>
      <c r="H612" s="29" t="s">
        <v>3359</v>
      </c>
      <c r="I612" s="29" t="s">
        <v>3360</v>
      </c>
      <c r="J612" s="47" t="s">
        <v>48</v>
      </c>
      <c r="K612" s="30">
        <v>5</v>
      </c>
      <c r="L612" s="14">
        <v>5677</v>
      </c>
      <c r="M612" s="14">
        <v>0</v>
      </c>
      <c r="N612" s="14">
        <f t="shared" si="65"/>
        <v>5677</v>
      </c>
      <c r="O612" s="14">
        <v>5677</v>
      </c>
      <c r="P612" s="14">
        <v>0</v>
      </c>
      <c r="Q612" s="14">
        <f t="shared" si="66"/>
        <v>5677</v>
      </c>
      <c r="R612" s="266" t="s">
        <v>52</v>
      </c>
    </row>
    <row r="613" spans="1:18" ht="12.75" customHeight="1">
      <c r="A613" s="266">
        <v>15</v>
      </c>
      <c r="B613" s="15" t="s">
        <v>3319</v>
      </c>
      <c r="C613" s="29" t="s">
        <v>230</v>
      </c>
      <c r="D613" s="29" t="s">
        <v>3361</v>
      </c>
      <c r="E613" s="29" t="s">
        <v>3310</v>
      </c>
      <c r="F613" s="29" t="s">
        <v>3308</v>
      </c>
      <c r="G613" s="29" t="s">
        <v>3311</v>
      </c>
      <c r="H613" s="29" t="s">
        <v>3362</v>
      </c>
      <c r="I613" s="29" t="s">
        <v>3363</v>
      </c>
      <c r="J613" s="47" t="s">
        <v>48</v>
      </c>
      <c r="K613" s="30">
        <v>35</v>
      </c>
      <c r="L613" s="14">
        <v>513</v>
      </c>
      <c r="M613" s="14">
        <v>0</v>
      </c>
      <c r="N613" s="14">
        <f t="shared" si="65"/>
        <v>513</v>
      </c>
      <c r="O613" s="14">
        <v>513</v>
      </c>
      <c r="P613" s="14">
        <v>0</v>
      </c>
      <c r="Q613" s="14">
        <f t="shared" si="66"/>
        <v>513</v>
      </c>
      <c r="R613" s="266" t="s">
        <v>52</v>
      </c>
    </row>
    <row r="614" spans="1:18" ht="12.75" customHeight="1">
      <c r="A614" s="266">
        <v>16</v>
      </c>
      <c r="B614" s="15" t="s">
        <v>3319</v>
      </c>
      <c r="C614" s="29" t="s">
        <v>230</v>
      </c>
      <c r="D614" s="29" t="s">
        <v>479</v>
      </c>
      <c r="E614" s="29" t="s">
        <v>3310</v>
      </c>
      <c r="F614" s="29" t="s">
        <v>3308</v>
      </c>
      <c r="G614" s="29" t="s">
        <v>3311</v>
      </c>
      <c r="H614" s="29" t="s">
        <v>3364</v>
      </c>
      <c r="I614" s="29" t="s">
        <v>3365</v>
      </c>
      <c r="J614" s="47" t="s">
        <v>48</v>
      </c>
      <c r="K614" s="30">
        <v>4</v>
      </c>
      <c r="L614" s="14">
        <v>632</v>
      </c>
      <c r="M614" s="14">
        <v>0</v>
      </c>
      <c r="N614" s="14">
        <f t="shared" si="65"/>
        <v>632</v>
      </c>
      <c r="O614" s="14">
        <v>632</v>
      </c>
      <c r="P614" s="14">
        <v>0</v>
      </c>
      <c r="Q614" s="14">
        <f t="shared" si="66"/>
        <v>632</v>
      </c>
      <c r="R614" s="266" t="s">
        <v>52</v>
      </c>
    </row>
    <row r="615" spans="1:18" ht="12.75" customHeight="1">
      <c r="A615" s="266">
        <v>17</v>
      </c>
      <c r="B615" s="15" t="s">
        <v>3319</v>
      </c>
      <c r="C615" s="29" t="s">
        <v>230</v>
      </c>
      <c r="D615" s="29" t="s">
        <v>3366</v>
      </c>
      <c r="E615" s="29" t="s">
        <v>25</v>
      </c>
      <c r="F615" s="29" t="s">
        <v>3308</v>
      </c>
      <c r="G615" s="29" t="s">
        <v>3311</v>
      </c>
      <c r="H615" s="29" t="s">
        <v>3367</v>
      </c>
      <c r="I615" s="29" t="s">
        <v>3368</v>
      </c>
      <c r="J615" s="47" t="s">
        <v>48</v>
      </c>
      <c r="K615" s="30">
        <v>5</v>
      </c>
      <c r="L615" s="14">
        <v>8087</v>
      </c>
      <c r="M615" s="14">
        <v>0</v>
      </c>
      <c r="N615" s="14">
        <f t="shared" si="65"/>
        <v>8087</v>
      </c>
      <c r="O615" s="14">
        <v>8087</v>
      </c>
      <c r="P615" s="14">
        <v>0</v>
      </c>
      <c r="Q615" s="14">
        <f t="shared" si="66"/>
        <v>8087</v>
      </c>
      <c r="R615" s="266" t="s">
        <v>52</v>
      </c>
    </row>
    <row r="616" spans="1:18" ht="12.75" customHeight="1">
      <c r="A616" s="266">
        <v>18</v>
      </c>
      <c r="B616" s="15" t="s">
        <v>3319</v>
      </c>
      <c r="C616" s="29" t="s">
        <v>230</v>
      </c>
      <c r="D616" s="29" t="s">
        <v>3369</v>
      </c>
      <c r="E616" s="29" t="s">
        <v>3310</v>
      </c>
      <c r="F616" s="29" t="s">
        <v>3308</v>
      </c>
      <c r="G616" s="29" t="s">
        <v>3311</v>
      </c>
      <c r="H616" s="29" t="s">
        <v>3370</v>
      </c>
      <c r="I616" s="29" t="s">
        <v>3371</v>
      </c>
      <c r="J616" s="47" t="s">
        <v>48</v>
      </c>
      <c r="K616" s="30">
        <v>4</v>
      </c>
      <c r="L616" s="14">
        <v>455</v>
      </c>
      <c r="M616" s="14">
        <v>0</v>
      </c>
      <c r="N616" s="14">
        <f t="shared" si="65"/>
        <v>455</v>
      </c>
      <c r="O616" s="14">
        <v>455</v>
      </c>
      <c r="P616" s="14">
        <v>0</v>
      </c>
      <c r="Q616" s="14">
        <f t="shared" si="66"/>
        <v>455</v>
      </c>
      <c r="R616" s="266" t="s">
        <v>52</v>
      </c>
    </row>
    <row r="617" spans="1:18" ht="12.75" customHeight="1">
      <c r="A617" s="266">
        <v>19</v>
      </c>
      <c r="B617" s="15" t="s">
        <v>3319</v>
      </c>
      <c r="C617" s="29" t="s">
        <v>230</v>
      </c>
      <c r="D617" s="29" t="s">
        <v>3349</v>
      </c>
      <c r="E617" s="29" t="s">
        <v>3310</v>
      </c>
      <c r="F617" s="29" t="s">
        <v>3308</v>
      </c>
      <c r="G617" s="29" t="s">
        <v>3311</v>
      </c>
      <c r="H617" s="29" t="s">
        <v>3372</v>
      </c>
      <c r="I617" s="29" t="s">
        <v>3373</v>
      </c>
      <c r="J617" s="47" t="s">
        <v>48</v>
      </c>
      <c r="K617" s="30">
        <v>13</v>
      </c>
      <c r="L617" s="14">
        <v>13905</v>
      </c>
      <c r="M617" s="14">
        <v>0</v>
      </c>
      <c r="N617" s="14">
        <f t="shared" si="65"/>
        <v>13905</v>
      </c>
      <c r="O617" s="14">
        <v>13905</v>
      </c>
      <c r="P617" s="14">
        <v>0</v>
      </c>
      <c r="Q617" s="14">
        <f t="shared" si="66"/>
        <v>13905</v>
      </c>
      <c r="R617" s="266" t="s">
        <v>52</v>
      </c>
    </row>
    <row r="618" spans="1:18" ht="11.25" customHeight="1">
      <c r="A618" s="266">
        <v>20</v>
      </c>
      <c r="B618" s="15" t="s">
        <v>3319</v>
      </c>
      <c r="C618" s="15" t="s">
        <v>230</v>
      </c>
      <c r="D618" s="15" t="s">
        <v>3374</v>
      </c>
      <c r="E618" s="15" t="s">
        <v>3375</v>
      </c>
      <c r="F618" s="15" t="s">
        <v>3308</v>
      </c>
      <c r="G618" s="116" t="s">
        <v>3311</v>
      </c>
      <c r="H618" s="15" t="s">
        <v>3376</v>
      </c>
      <c r="I618" s="15" t="s">
        <v>3377</v>
      </c>
      <c r="J618" s="15" t="s">
        <v>48</v>
      </c>
      <c r="K618" s="77">
        <v>7</v>
      </c>
      <c r="L618" s="14">
        <v>1431</v>
      </c>
      <c r="M618" s="14">
        <v>0</v>
      </c>
      <c r="N618" s="14">
        <f t="shared" si="65"/>
        <v>1431</v>
      </c>
      <c r="O618" s="14">
        <v>1431</v>
      </c>
      <c r="P618" s="14">
        <v>0</v>
      </c>
      <c r="Q618" s="14">
        <f t="shared" si="66"/>
        <v>1431</v>
      </c>
      <c r="R618" s="266" t="s">
        <v>52</v>
      </c>
    </row>
    <row r="619" spans="1:18" ht="12.75" customHeight="1">
      <c r="A619" s="266">
        <v>21</v>
      </c>
      <c r="B619" s="15" t="s">
        <v>3319</v>
      </c>
      <c r="C619" s="15" t="s">
        <v>230</v>
      </c>
      <c r="D619" s="15" t="s">
        <v>3075</v>
      </c>
      <c r="E619" s="15" t="s">
        <v>3378</v>
      </c>
      <c r="F619" s="15" t="s">
        <v>3308</v>
      </c>
      <c r="G619" s="15" t="s">
        <v>3311</v>
      </c>
      <c r="H619" s="15" t="s">
        <v>3379</v>
      </c>
      <c r="I619" s="15" t="s">
        <v>3380</v>
      </c>
      <c r="J619" s="15" t="s">
        <v>48</v>
      </c>
      <c r="K619" s="77">
        <v>7</v>
      </c>
      <c r="L619" s="14">
        <v>2664</v>
      </c>
      <c r="M619" s="14">
        <v>0</v>
      </c>
      <c r="N619" s="14">
        <f t="shared" si="65"/>
        <v>2664</v>
      </c>
      <c r="O619" s="14">
        <v>2664</v>
      </c>
      <c r="P619" s="14">
        <v>0</v>
      </c>
      <c r="Q619" s="14">
        <f t="shared" si="66"/>
        <v>2664</v>
      </c>
      <c r="R619" s="266" t="s">
        <v>52</v>
      </c>
    </row>
    <row r="620" spans="1:18" ht="12.75" customHeight="1">
      <c r="A620" s="266">
        <v>22</v>
      </c>
      <c r="B620" s="15" t="s">
        <v>3319</v>
      </c>
      <c r="C620" s="15" t="s">
        <v>230</v>
      </c>
      <c r="D620" s="15" t="s">
        <v>3381</v>
      </c>
      <c r="E620" s="15" t="s">
        <v>3310</v>
      </c>
      <c r="F620" s="15" t="s">
        <v>3308</v>
      </c>
      <c r="G620" s="266" t="s">
        <v>3311</v>
      </c>
      <c r="H620" s="15" t="s">
        <v>3382</v>
      </c>
      <c r="I620" s="15" t="s">
        <v>3383</v>
      </c>
      <c r="J620" s="15" t="s">
        <v>48</v>
      </c>
      <c r="K620" s="77">
        <v>3</v>
      </c>
      <c r="L620" s="14">
        <v>17893</v>
      </c>
      <c r="M620" s="14">
        <v>0</v>
      </c>
      <c r="N620" s="14">
        <f t="shared" si="65"/>
        <v>17893</v>
      </c>
      <c r="O620" s="14">
        <v>17893</v>
      </c>
      <c r="P620" s="14">
        <v>0</v>
      </c>
      <c r="Q620" s="14">
        <f t="shared" si="66"/>
        <v>17893</v>
      </c>
      <c r="R620" s="266" t="s">
        <v>52</v>
      </c>
    </row>
    <row r="621" spans="1:18" ht="12.75" customHeight="1">
      <c r="A621" s="266">
        <v>23</v>
      </c>
      <c r="B621" s="15" t="s">
        <v>3319</v>
      </c>
      <c r="C621" s="29" t="s">
        <v>230</v>
      </c>
      <c r="D621" s="29" t="s">
        <v>3384</v>
      </c>
      <c r="E621" s="29" t="s">
        <v>3385</v>
      </c>
      <c r="F621" s="29" t="s">
        <v>850</v>
      </c>
      <c r="G621" s="29" t="s">
        <v>3311</v>
      </c>
      <c r="H621" s="29" t="s">
        <v>3386</v>
      </c>
      <c r="I621" s="29" t="s">
        <v>3387</v>
      </c>
      <c r="J621" s="47" t="s">
        <v>48</v>
      </c>
      <c r="K621" s="30">
        <v>7</v>
      </c>
      <c r="L621" s="14">
        <v>13190</v>
      </c>
      <c r="M621" s="14">
        <v>0</v>
      </c>
      <c r="N621" s="14">
        <f t="shared" si="65"/>
        <v>13190</v>
      </c>
      <c r="O621" s="14">
        <v>13190</v>
      </c>
      <c r="P621" s="14">
        <v>0</v>
      </c>
      <c r="Q621" s="14">
        <f t="shared" si="66"/>
        <v>13190</v>
      </c>
      <c r="R621" s="266" t="s">
        <v>52</v>
      </c>
    </row>
    <row r="622" spans="1:18" ht="12.75" customHeight="1">
      <c r="A622" s="266">
        <v>24</v>
      </c>
      <c r="B622" s="15" t="s">
        <v>3319</v>
      </c>
      <c r="C622" s="29" t="s">
        <v>230</v>
      </c>
      <c r="D622" s="29" t="s">
        <v>3388</v>
      </c>
      <c r="E622" s="29" t="s">
        <v>3310</v>
      </c>
      <c r="F622" s="29" t="s">
        <v>850</v>
      </c>
      <c r="G622" s="29" t="s">
        <v>3311</v>
      </c>
      <c r="H622" s="29" t="s">
        <v>3389</v>
      </c>
      <c r="I622" s="29" t="s">
        <v>3390</v>
      </c>
      <c r="J622" s="47" t="s">
        <v>48</v>
      </c>
      <c r="K622" s="30">
        <v>8</v>
      </c>
      <c r="L622" s="14">
        <v>259</v>
      </c>
      <c r="M622" s="14">
        <v>0</v>
      </c>
      <c r="N622" s="14">
        <f t="shared" si="65"/>
        <v>259</v>
      </c>
      <c r="O622" s="14">
        <v>259</v>
      </c>
      <c r="P622" s="14">
        <v>0</v>
      </c>
      <c r="Q622" s="14">
        <f t="shared" si="66"/>
        <v>259</v>
      </c>
      <c r="R622" s="266" t="s">
        <v>52</v>
      </c>
    </row>
    <row r="623" spans="1:18" ht="12.75" customHeight="1">
      <c r="A623" s="266">
        <v>25</v>
      </c>
      <c r="B623" s="15" t="s">
        <v>3319</v>
      </c>
      <c r="C623" s="29" t="s">
        <v>230</v>
      </c>
      <c r="D623" s="29" t="s">
        <v>3391</v>
      </c>
      <c r="E623" s="29" t="s">
        <v>3392</v>
      </c>
      <c r="F623" s="29" t="s">
        <v>850</v>
      </c>
      <c r="G623" s="29" t="s">
        <v>3311</v>
      </c>
      <c r="H623" s="29" t="s">
        <v>3393</v>
      </c>
      <c r="I623" s="29" t="s">
        <v>3394</v>
      </c>
      <c r="J623" s="47" t="s">
        <v>48</v>
      </c>
      <c r="K623" s="30">
        <v>15</v>
      </c>
      <c r="L623" s="14">
        <v>1263</v>
      </c>
      <c r="M623" s="14">
        <v>0</v>
      </c>
      <c r="N623" s="14">
        <f t="shared" si="65"/>
        <v>1263</v>
      </c>
      <c r="O623" s="14">
        <v>1263</v>
      </c>
      <c r="P623" s="14">
        <v>0</v>
      </c>
      <c r="Q623" s="14">
        <f t="shared" si="66"/>
        <v>1263</v>
      </c>
      <c r="R623" s="266" t="s">
        <v>52</v>
      </c>
    </row>
    <row r="624" spans="1:18" ht="12.75" customHeight="1">
      <c r="A624" s="266">
        <v>26</v>
      </c>
      <c r="B624" s="15" t="s">
        <v>3319</v>
      </c>
      <c r="C624" s="29" t="s">
        <v>230</v>
      </c>
      <c r="D624" s="29" t="s">
        <v>3395</v>
      </c>
      <c r="E624" s="29" t="s">
        <v>3396</v>
      </c>
      <c r="F624" s="29" t="s">
        <v>850</v>
      </c>
      <c r="G624" s="29" t="s">
        <v>3311</v>
      </c>
      <c r="H624" s="29" t="s">
        <v>3397</v>
      </c>
      <c r="I624" s="29" t="s">
        <v>3398</v>
      </c>
      <c r="J624" s="47" t="s">
        <v>48</v>
      </c>
      <c r="K624" s="30">
        <v>6</v>
      </c>
      <c r="L624" s="14">
        <v>378</v>
      </c>
      <c r="M624" s="14">
        <v>0</v>
      </c>
      <c r="N624" s="14">
        <f t="shared" si="65"/>
        <v>378</v>
      </c>
      <c r="O624" s="14">
        <v>378</v>
      </c>
      <c r="P624" s="14">
        <v>0</v>
      </c>
      <c r="Q624" s="14">
        <f t="shared" si="66"/>
        <v>378</v>
      </c>
      <c r="R624" s="266" t="s">
        <v>52</v>
      </c>
    </row>
    <row r="625" spans="1:18" ht="12.75" customHeight="1">
      <c r="A625" s="266">
        <v>27</v>
      </c>
      <c r="B625" s="15" t="s">
        <v>3319</v>
      </c>
      <c r="C625" s="15" t="s">
        <v>230</v>
      </c>
      <c r="D625" s="15" t="s">
        <v>3349</v>
      </c>
      <c r="E625" s="15" t="s">
        <v>3399</v>
      </c>
      <c r="F625" s="15" t="s">
        <v>850</v>
      </c>
      <c r="G625" s="15" t="s">
        <v>3311</v>
      </c>
      <c r="H625" s="15" t="s">
        <v>4019</v>
      </c>
      <c r="I625" s="15" t="s">
        <v>3400</v>
      </c>
      <c r="J625" s="15" t="s">
        <v>48</v>
      </c>
      <c r="K625" s="77">
        <v>10</v>
      </c>
      <c r="L625" s="14">
        <v>1717</v>
      </c>
      <c r="M625" s="14">
        <v>0</v>
      </c>
      <c r="N625" s="14">
        <f t="shared" si="65"/>
        <v>1717</v>
      </c>
      <c r="O625" s="14">
        <v>1717</v>
      </c>
      <c r="P625" s="14">
        <v>0</v>
      </c>
      <c r="Q625" s="14">
        <f t="shared" si="66"/>
        <v>1717</v>
      </c>
      <c r="R625" s="266" t="s">
        <v>52</v>
      </c>
    </row>
    <row r="626" spans="1:18" ht="12.75" customHeight="1">
      <c r="A626" s="266">
        <v>28</v>
      </c>
      <c r="B626" s="15" t="s">
        <v>3319</v>
      </c>
      <c r="C626" s="15" t="s">
        <v>230</v>
      </c>
      <c r="D626" s="15" t="s">
        <v>3310</v>
      </c>
      <c r="E626" s="15" t="s">
        <v>3401</v>
      </c>
      <c r="F626" s="15" t="s">
        <v>3308</v>
      </c>
      <c r="G626" s="266" t="s">
        <v>3402</v>
      </c>
      <c r="H626" s="15" t="s">
        <v>3403</v>
      </c>
      <c r="I626" s="15" t="s">
        <v>3404</v>
      </c>
      <c r="J626" s="15" t="s">
        <v>48</v>
      </c>
      <c r="K626" s="77">
        <v>14</v>
      </c>
      <c r="L626" s="14">
        <v>130</v>
      </c>
      <c r="M626" s="14">
        <v>0</v>
      </c>
      <c r="N626" s="14">
        <f t="shared" si="65"/>
        <v>130</v>
      </c>
      <c r="O626" s="14">
        <v>130</v>
      </c>
      <c r="P626" s="14">
        <v>0</v>
      </c>
      <c r="Q626" s="14">
        <f t="shared" si="66"/>
        <v>130</v>
      </c>
      <c r="R626" s="266" t="s">
        <v>52</v>
      </c>
    </row>
    <row r="627" spans="1:18" ht="12.75" customHeight="1">
      <c r="A627" s="266">
        <v>29</v>
      </c>
      <c r="B627" s="15" t="s">
        <v>3319</v>
      </c>
      <c r="C627" s="29" t="s">
        <v>230</v>
      </c>
      <c r="D627" s="29" t="s">
        <v>3405</v>
      </c>
      <c r="E627" s="29" t="s">
        <v>3310</v>
      </c>
      <c r="F627" s="29" t="s">
        <v>3339</v>
      </c>
      <c r="G627" s="29" t="s">
        <v>3406</v>
      </c>
      <c r="H627" s="29" t="s">
        <v>3407</v>
      </c>
      <c r="I627" s="29" t="s">
        <v>3408</v>
      </c>
      <c r="J627" s="47" t="s">
        <v>48</v>
      </c>
      <c r="K627" s="30">
        <v>16</v>
      </c>
      <c r="L627" s="14">
        <v>13558</v>
      </c>
      <c r="M627" s="14">
        <v>0</v>
      </c>
      <c r="N627" s="14">
        <f t="shared" si="65"/>
        <v>13558</v>
      </c>
      <c r="O627" s="14">
        <v>13558</v>
      </c>
      <c r="P627" s="14">
        <v>0</v>
      </c>
      <c r="Q627" s="14">
        <f t="shared" si="66"/>
        <v>13558</v>
      </c>
      <c r="R627" s="266" t="s">
        <v>52</v>
      </c>
    </row>
    <row r="628" spans="1:18" ht="12.75" customHeight="1">
      <c r="A628" s="266">
        <v>30</v>
      </c>
      <c r="B628" s="15" t="s">
        <v>3319</v>
      </c>
      <c r="C628" s="29" t="s">
        <v>230</v>
      </c>
      <c r="D628" s="29" t="s">
        <v>4115</v>
      </c>
      <c r="E628" s="29" t="s">
        <v>3310</v>
      </c>
      <c r="F628" s="29" t="s">
        <v>3339</v>
      </c>
      <c r="G628" s="29" t="s">
        <v>3406</v>
      </c>
      <c r="H628" s="29" t="s">
        <v>3409</v>
      </c>
      <c r="I628" s="29" t="s">
        <v>3410</v>
      </c>
      <c r="J628" s="47" t="s">
        <v>48</v>
      </c>
      <c r="K628" s="30">
        <v>5</v>
      </c>
      <c r="L628" s="14">
        <v>7</v>
      </c>
      <c r="M628" s="14">
        <v>0</v>
      </c>
      <c r="N628" s="14">
        <f t="shared" si="65"/>
        <v>7</v>
      </c>
      <c r="O628" s="14">
        <v>7</v>
      </c>
      <c r="P628" s="14">
        <v>0</v>
      </c>
      <c r="Q628" s="14">
        <f t="shared" si="66"/>
        <v>7</v>
      </c>
      <c r="R628" s="266" t="s">
        <v>52</v>
      </c>
    </row>
    <row r="629" spans="1:18" ht="12.75" customHeight="1">
      <c r="A629" s="266">
        <v>31</v>
      </c>
      <c r="B629" s="15" t="s">
        <v>3319</v>
      </c>
      <c r="C629" s="29" t="s">
        <v>230</v>
      </c>
      <c r="D629" s="29" t="s">
        <v>3411</v>
      </c>
      <c r="E629" s="29" t="s">
        <v>3310</v>
      </c>
      <c r="F629" s="29" t="s">
        <v>3339</v>
      </c>
      <c r="G629" s="29" t="s">
        <v>3406</v>
      </c>
      <c r="H629" s="29" t="s">
        <v>3412</v>
      </c>
      <c r="I629" s="29" t="s">
        <v>3413</v>
      </c>
      <c r="J629" s="47" t="s">
        <v>48</v>
      </c>
      <c r="K629" s="30">
        <v>5</v>
      </c>
      <c r="L629" s="14">
        <v>2560</v>
      </c>
      <c r="M629" s="14">
        <v>0</v>
      </c>
      <c r="N629" s="14">
        <f t="shared" si="65"/>
        <v>2560</v>
      </c>
      <c r="O629" s="14">
        <v>2560</v>
      </c>
      <c r="P629" s="14">
        <v>0</v>
      </c>
      <c r="Q629" s="14">
        <f t="shared" si="66"/>
        <v>2560</v>
      </c>
      <c r="R629" s="266" t="s">
        <v>52</v>
      </c>
    </row>
    <row r="630" spans="1:18" ht="12.75" customHeight="1">
      <c r="A630" s="266">
        <v>32</v>
      </c>
      <c r="B630" s="15" t="s">
        <v>3319</v>
      </c>
      <c r="C630" s="29" t="s">
        <v>230</v>
      </c>
      <c r="D630" s="29" t="s">
        <v>3414</v>
      </c>
      <c r="E630" s="29">
        <v>3</v>
      </c>
      <c r="F630" s="29" t="s">
        <v>3339</v>
      </c>
      <c r="G630" s="29" t="s">
        <v>3406</v>
      </c>
      <c r="H630" s="29" t="s">
        <v>3415</v>
      </c>
      <c r="I630" s="29" t="s">
        <v>3416</v>
      </c>
      <c r="J630" s="47" t="s">
        <v>48</v>
      </c>
      <c r="K630" s="30">
        <v>5</v>
      </c>
      <c r="L630" s="14">
        <v>2619</v>
      </c>
      <c r="M630" s="14">
        <v>0</v>
      </c>
      <c r="N630" s="14">
        <f t="shared" si="65"/>
        <v>2619</v>
      </c>
      <c r="O630" s="14">
        <v>2619</v>
      </c>
      <c r="P630" s="14">
        <v>0</v>
      </c>
      <c r="Q630" s="14">
        <f t="shared" si="66"/>
        <v>2619</v>
      </c>
      <c r="R630" s="266" t="s">
        <v>52</v>
      </c>
    </row>
    <row r="631" spans="1:18" ht="12.75" customHeight="1">
      <c r="A631" s="266">
        <v>33</v>
      </c>
      <c r="B631" s="15" t="s">
        <v>3319</v>
      </c>
      <c r="C631" s="15" t="s">
        <v>230</v>
      </c>
      <c r="D631" s="15" t="s">
        <v>3414</v>
      </c>
      <c r="E631" s="15">
        <v>50</v>
      </c>
      <c r="F631" s="15" t="s">
        <v>3339</v>
      </c>
      <c r="G631" s="15" t="s">
        <v>3406</v>
      </c>
      <c r="H631" s="15" t="s">
        <v>3417</v>
      </c>
      <c r="I631" s="15" t="s">
        <v>3418</v>
      </c>
      <c r="J631" s="15" t="s">
        <v>48</v>
      </c>
      <c r="K631" s="77">
        <v>4</v>
      </c>
      <c r="L631" s="14">
        <v>728</v>
      </c>
      <c r="M631" s="14">
        <v>0</v>
      </c>
      <c r="N631" s="14">
        <f t="shared" si="65"/>
        <v>728</v>
      </c>
      <c r="O631" s="14">
        <v>728</v>
      </c>
      <c r="P631" s="14">
        <v>0</v>
      </c>
      <c r="Q631" s="14">
        <f t="shared" si="66"/>
        <v>728</v>
      </c>
      <c r="R631" s="266" t="s">
        <v>52</v>
      </c>
    </row>
    <row r="632" spans="1:18" ht="12.75" customHeight="1">
      <c r="A632" s="266">
        <v>34</v>
      </c>
      <c r="B632" s="15" t="s">
        <v>3319</v>
      </c>
      <c r="C632" s="15" t="s">
        <v>230</v>
      </c>
      <c r="D632" s="15" t="s">
        <v>3419</v>
      </c>
      <c r="E632" s="15" t="s">
        <v>3310</v>
      </c>
      <c r="F632" s="15" t="s">
        <v>3339</v>
      </c>
      <c r="G632" s="266" t="s">
        <v>3406</v>
      </c>
      <c r="H632" s="15" t="s">
        <v>3420</v>
      </c>
      <c r="I632" s="15" t="s">
        <v>3421</v>
      </c>
      <c r="J632" s="15" t="s">
        <v>48</v>
      </c>
      <c r="K632" s="77">
        <v>5</v>
      </c>
      <c r="L632" s="14">
        <v>582</v>
      </c>
      <c r="M632" s="14">
        <v>0</v>
      </c>
      <c r="N632" s="14">
        <f t="shared" si="65"/>
        <v>582</v>
      </c>
      <c r="O632" s="14">
        <v>582</v>
      </c>
      <c r="P632" s="14">
        <v>0</v>
      </c>
      <c r="Q632" s="14">
        <f t="shared" si="66"/>
        <v>582</v>
      </c>
      <c r="R632" s="266" t="s">
        <v>52</v>
      </c>
    </row>
    <row r="633" spans="1:18" ht="12.75" customHeight="1">
      <c r="A633" s="266">
        <v>35</v>
      </c>
      <c r="B633" s="15" t="s">
        <v>3319</v>
      </c>
      <c r="C633" s="29" t="s">
        <v>230</v>
      </c>
      <c r="D633" s="29" t="s">
        <v>3422</v>
      </c>
      <c r="E633" s="29" t="s">
        <v>3310</v>
      </c>
      <c r="F633" s="29" t="s">
        <v>3339</v>
      </c>
      <c r="G633" s="29" t="s">
        <v>3406</v>
      </c>
      <c r="H633" s="29" t="s">
        <v>3423</v>
      </c>
      <c r="I633" s="29" t="s">
        <v>3424</v>
      </c>
      <c r="J633" s="47" t="s">
        <v>48</v>
      </c>
      <c r="K633" s="30">
        <v>5</v>
      </c>
      <c r="L633" s="14">
        <v>2481</v>
      </c>
      <c r="M633" s="14">
        <v>0</v>
      </c>
      <c r="N633" s="14">
        <f t="shared" si="65"/>
        <v>2481</v>
      </c>
      <c r="O633" s="14">
        <v>2481</v>
      </c>
      <c r="P633" s="14">
        <v>0</v>
      </c>
      <c r="Q633" s="14">
        <f t="shared" si="66"/>
        <v>2481</v>
      </c>
      <c r="R633" s="266" t="s">
        <v>52</v>
      </c>
    </row>
    <row r="634" spans="1:18" ht="12.75" customHeight="1">
      <c r="A634" s="266">
        <v>36</v>
      </c>
      <c r="B634" s="15" t="s">
        <v>3319</v>
      </c>
      <c r="C634" s="29" t="s">
        <v>230</v>
      </c>
      <c r="D634" s="29" t="s">
        <v>3422</v>
      </c>
      <c r="E634" s="29">
        <v>50</v>
      </c>
      <c r="F634" s="29" t="s">
        <v>3339</v>
      </c>
      <c r="G634" s="29" t="s">
        <v>3406</v>
      </c>
      <c r="H634" s="29" t="s">
        <v>3425</v>
      </c>
      <c r="I634" s="29" t="s">
        <v>3426</v>
      </c>
      <c r="J634" s="47" t="s">
        <v>48</v>
      </c>
      <c r="K634" s="30">
        <v>5</v>
      </c>
      <c r="L634" s="14">
        <v>9124</v>
      </c>
      <c r="M634" s="14">
        <v>0</v>
      </c>
      <c r="N634" s="14">
        <f t="shared" si="65"/>
        <v>9124</v>
      </c>
      <c r="O634" s="14">
        <v>9124</v>
      </c>
      <c r="P634" s="14">
        <v>0</v>
      </c>
      <c r="Q634" s="14">
        <f t="shared" si="66"/>
        <v>9124</v>
      </c>
      <c r="R634" s="266" t="s">
        <v>52</v>
      </c>
    </row>
    <row r="635" spans="1:18" ht="12.75" customHeight="1">
      <c r="A635" s="266">
        <v>37</v>
      </c>
      <c r="B635" s="15" t="s">
        <v>3319</v>
      </c>
      <c r="C635" s="29" t="s">
        <v>230</v>
      </c>
      <c r="D635" s="29" t="s">
        <v>3422</v>
      </c>
      <c r="E635" s="29">
        <v>37</v>
      </c>
      <c r="F635" s="29" t="s">
        <v>3339</v>
      </c>
      <c r="G635" s="29" t="s">
        <v>3406</v>
      </c>
      <c r="H635" s="29" t="s">
        <v>3427</v>
      </c>
      <c r="I635" s="29" t="s">
        <v>3428</v>
      </c>
      <c r="J635" s="47" t="s">
        <v>48</v>
      </c>
      <c r="K635" s="30">
        <v>5</v>
      </c>
      <c r="L635" s="14">
        <v>50</v>
      </c>
      <c r="M635" s="14">
        <v>0</v>
      </c>
      <c r="N635" s="14">
        <f t="shared" si="65"/>
        <v>50</v>
      </c>
      <c r="O635" s="14">
        <v>50</v>
      </c>
      <c r="P635" s="14">
        <v>0</v>
      </c>
      <c r="Q635" s="14">
        <f t="shared" si="66"/>
        <v>50</v>
      </c>
      <c r="R635" s="266" t="s">
        <v>52</v>
      </c>
    </row>
    <row r="636" spans="1:18" ht="12.75" customHeight="1">
      <c r="A636" s="266">
        <v>38</v>
      </c>
      <c r="B636" s="15" t="s">
        <v>3319</v>
      </c>
      <c r="C636" s="15" t="s">
        <v>230</v>
      </c>
      <c r="D636" s="15" t="s">
        <v>3429</v>
      </c>
      <c r="E636" s="15" t="s">
        <v>3310</v>
      </c>
      <c r="F636" s="15" t="s">
        <v>3339</v>
      </c>
      <c r="G636" s="15" t="s">
        <v>3406</v>
      </c>
      <c r="H636" s="15" t="s">
        <v>3430</v>
      </c>
      <c r="I636" s="15" t="s">
        <v>3431</v>
      </c>
      <c r="J636" s="15" t="s">
        <v>48</v>
      </c>
      <c r="K636" s="77">
        <v>5</v>
      </c>
      <c r="L636" s="14">
        <v>3798</v>
      </c>
      <c r="M636" s="14">
        <v>0</v>
      </c>
      <c r="N636" s="14">
        <f t="shared" si="65"/>
        <v>3798</v>
      </c>
      <c r="O636" s="14">
        <v>3798</v>
      </c>
      <c r="P636" s="14">
        <v>0</v>
      </c>
      <c r="Q636" s="14">
        <f t="shared" si="66"/>
        <v>3798</v>
      </c>
      <c r="R636" s="266" t="s">
        <v>52</v>
      </c>
    </row>
    <row r="637" spans="1:18" ht="12.75" customHeight="1">
      <c r="A637" s="266">
        <v>39</v>
      </c>
      <c r="B637" s="15" t="s">
        <v>3319</v>
      </c>
      <c r="C637" s="15" t="s">
        <v>230</v>
      </c>
      <c r="D637" s="15" t="s">
        <v>2817</v>
      </c>
      <c r="E637" s="15">
        <v>20</v>
      </c>
      <c r="F637" s="15" t="s">
        <v>3339</v>
      </c>
      <c r="G637" s="15" t="s">
        <v>3406</v>
      </c>
      <c r="H637" s="15" t="s">
        <v>3432</v>
      </c>
      <c r="I637" s="15" t="s">
        <v>3433</v>
      </c>
      <c r="J637" s="15" t="s">
        <v>48</v>
      </c>
      <c r="K637" s="77">
        <v>5</v>
      </c>
      <c r="L637" s="14">
        <v>485</v>
      </c>
      <c r="M637" s="14">
        <v>0</v>
      </c>
      <c r="N637" s="14">
        <f t="shared" si="65"/>
        <v>485</v>
      </c>
      <c r="O637" s="14">
        <v>485</v>
      </c>
      <c r="P637" s="14">
        <v>0</v>
      </c>
      <c r="Q637" s="14">
        <f t="shared" si="66"/>
        <v>485</v>
      </c>
      <c r="R637" s="266" t="s">
        <v>52</v>
      </c>
    </row>
    <row r="638" spans="1:18" ht="12.75" customHeight="1">
      <c r="A638" s="266">
        <v>40</v>
      </c>
      <c r="B638" s="15" t="s">
        <v>3319</v>
      </c>
      <c r="C638" s="29" t="s">
        <v>230</v>
      </c>
      <c r="D638" s="29" t="s">
        <v>3434</v>
      </c>
      <c r="E638" s="29">
        <v>13</v>
      </c>
      <c r="F638" s="29" t="s">
        <v>3339</v>
      </c>
      <c r="G638" s="29" t="s">
        <v>3406</v>
      </c>
      <c r="H638" s="29" t="s">
        <v>3435</v>
      </c>
      <c r="I638" s="29" t="s">
        <v>3436</v>
      </c>
      <c r="J638" s="150" t="s">
        <v>48</v>
      </c>
      <c r="K638" s="30">
        <v>5</v>
      </c>
      <c r="L638" s="14">
        <v>1575</v>
      </c>
      <c r="M638" s="14">
        <v>0</v>
      </c>
      <c r="N638" s="14">
        <f t="shared" si="65"/>
        <v>1575</v>
      </c>
      <c r="O638" s="14">
        <v>1575</v>
      </c>
      <c r="P638" s="14">
        <v>0</v>
      </c>
      <c r="Q638" s="14">
        <f t="shared" si="66"/>
        <v>1575</v>
      </c>
      <c r="R638" s="266" t="s">
        <v>52</v>
      </c>
    </row>
    <row r="639" spans="1:18" ht="12.75" customHeight="1">
      <c r="A639" s="266">
        <v>41</v>
      </c>
      <c r="B639" s="15" t="s">
        <v>3319</v>
      </c>
      <c r="C639" s="29" t="s">
        <v>230</v>
      </c>
      <c r="D639" s="29" t="s">
        <v>3437</v>
      </c>
      <c r="E639" s="29" t="s">
        <v>3310</v>
      </c>
      <c r="F639" s="29" t="s">
        <v>3339</v>
      </c>
      <c r="G639" s="29" t="s">
        <v>3406</v>
      </c>
      <c r="H639" s="29" t="s">
        <v>3438</v>
      </c>
      <c r="I639" s="29" t="s">
        <v>3439</v>
      </c>
      <c r="J639" s="150" t="s">
        <v>47</v>
      </c>
      <c r="K639" s="30">
        <v>40</v>
      </c>
      <c r="L639" s="14">
        <v>63712</v>
      </c>
      <c r="M639" s="14">
        <v>0</v>
      </c>
      <c r="N639" s="14">
        <f t="shared" si="65"/>
        <v>63712</v>
      </c>
      <c r="O639" s="14">
        <v>63712</v>
      </c>
      <c r="P639" s="14">
        <v>0</v>
      </c>
      <c r="Q639" s="14">
        <f t="shared" si="66"/>
        <v>63712</v>
      </c>
      <c r="R639" s="266" t="s">
        <v>52</v>
      </c>
    </row>
    <row r="640" spans="1:18" ht="12.75" customHeight="1">
      <c r="A640" s="266">
        <v>42</v>
      </c>
      <c r="B640" s="15" t="s">
        <v>3319</v>
      </c>
      <c r="C640" s="29" t="s">
        <v>230</v>
      </c>
      <c r="D640" s="29" t="s">
        <v>3440</v>
      </c>
      <c r="E640" s="29" t="s">
        <v>3441</v>
      </c>
      <c r="F640" s="29" t="s">
        <v>3442</v>
      </c>
      <c r="G640" s="29" t="s">
        <v>3331</v>
      </c>
      <c r="H640" s="29" t="s">
        <v>3443</v>
      </c>
      <c r="I640" s="29" t="s">
        <v>3444</v>
      </c>
      <c r="J640" s="47" t="s">
        <v>48</v>
      </c>
      <c r="K640" s="30">
        <v>7</v>
      </c>
      <c r="L640" s="14">
        <v>858</v>
      </c>
      <c r="M640" s="14">
        <v>0</v>
      </c>
      <c r="N640" s="14">
        <f t="shared" si="65"/>
        <v>858</v>
      </c>
      <c r="O640" s="14">
        <v>858</v>
      </c>
      <c r="P640" s="14">
        <v>0</v>
      </c>
      <c r="Q640" s="14">
        <f t="shared" si="66"/>
        <v>858</v>
      </c>
      <c r="R640" s="266" t="s">
        <v>52</v>
      </c>
    </row>
    <row r="641" spans="1:18" ht="12.75" customHeight="1">
      <c r="A641" s="266">
        <v>43</v>
      </c>
      <c r="B641" s="15" t="s">
        <v>3319</v>
      </c>
      <c r="C641" s="29" t="s">
        <v>230</v>
      </c>
      <c r="D641" s="29" t="s">
        <v>3445</v>
      </c>
      <c r="E641" s="29" t="s">
        <v>3446</v>
      </c>
      <c r="F641" s="29" t="s">
        <v>3330</v>
      </c>
      <c r="G641" s="29" t="s">
        <v>3331</v>
      </c>
      <c r="H641" s="29" t="s">
        <v>3447</v>
      </c>
      <c r="I641" s="29" t="s">
        <v>3448</v>
      </c>
      <c r="J641" s="47" t="s">
        <v>48</v>
      </c>
      <c r="K641" s="30">
        <v>8</v>
      </c>
      <c r="L641" s="14">
        <v>3092</v>
      </c>
      <c r="M641" s="14">
        <v>0</v>
      </c>
      <c r="N641" s="14">
        <f t="shared" si="65"/>
        <v>3092</v>
      </c>
      <c r="O641" s="14">
        <v>3092</v>
      </c>
      <c r="P641" s="14">
        <v>0</v>
      </c>
      <c r="Q641" s="14">
        <f t="shared" si="66"/>
        <v>3092</v>
      </c>
      <c r="R641" s="266" t="s">
        <v>52</v>
      </c>
    </row>
    <row r="642" spans="1:18" ht="12.75" customHeight="1">
      <c r="A642" s="266">
        <v>44</v>
      </c>
      <c r="B642" s="15" t="s">
        <v>3319</v>
      </c>
      <c r="C642" s="15" t="s">
        <v>230</v>
      </c>
      <c r="D642" s="15" t="s">
        <v>3445</v>
      </c>
      <c r="E642" s="15" t="s">
        <v>3449</v>
      </c>
      <c r="F642" s="15" t="s">
        <v>3330</v>
      </c>
      <c r="G642" s="15" t="s">
        <v>3331</v>
      </c>
      <c r="H642" s="15" t="s">
        <v>3450</v>
      </c>
      <c r="I642" s="15" t="s">
        <v>3451</v>
      </c>
      <c r="J642" s="15" t="s">
        <v>48</v>
      </c>
      <c r="K642" s="77">
        <v>6</v>
      </c>
      <c r="L642" s="14">
        <v>702</v>
      </c>
      <c r="M642" s="14">
        <v>0</v>
      </c>
      <c r="N642" s="14">
        <f t="shared" si="65"/>
        <v>702</v>
      </c>
      <c r="O642" s="14">
        <v>702</v>
      </c>
      <c r="P642" s="14">
        <v>0</v>
      </c>
      <c r="Q642" s="14">
        <f t="shared" si="66"/>
        <v>702</v>
      </c>
      <c r="R642" s="266" t="s">
        <v>52</v>
      </c>
    </row>
    <row r="643" spans="1:18" ht="12.75" customHeight="1">
      <c r="A643" s="266">
        <v>45</v>
      </c>
      <c r="B643" s="15" t="s">
        <v>3319</v>
      </c>
      <c r="C643" s="29" t="s">
        <v>230</v>
      </c>
      <c r="D643" s="29" t="s">
        <v>3310</v>
      </c>
      <c r="E643" s="29" t="s">
        <v>3452</v>
      </c>
      <c r="F643" s="29" t="s">
        <v>3308</v>
      </c>
      <c r="G643" s="29" t="s">
        <v>3309</v>
      </c>
      <c r="H643" s="29" t="s">
        <v>3453</v>
      </c>
      <c r="I643" s="29" t="s">
        <v>3454</v>
      </c>
      <c r="J643" s="47" t="s">
        <v>48</v>
      </c>
      <c r="K643" s="30">
        <v>15</v>
      </c>
      <c r="L643" s="14">
        <v>6048</v>
      </c>
      <c r="M643" s="14">
        <v>0</v>
      </c>
      <c r="N643" s="14">
        <f t="shared" si="65"/>
        <v>6048</v>
      </c>
      <c r="O643" s="14">
        <v>6048</v>
      </c>
      <c r="P643" s="14">
        <v>0</v>
      </c>
      <c r="Q643" s="14">
        <f t="shared" si="66"/>
        <v>6048</v>
      </c>
      <c r="R643" s="266" t="s">
        <v>52</v>
      </c>
    </row>
    <row r="644" spans="1:18" ht="12.75" customHeight="1">
      <c r="A644" s="266">
        <v>46</v>
      </c>
      <c r="B644" s="15" t="s">
        <v>3319</v>
      </c>
      <c r="C644" s="29" t="s">
        <v>230</v>
      </c>
      <c r="D644" s="29" t="s">
        <v>586</v>
      </c>
      <c r="E644" s="29" t="s">
        <v>3310</v>
      </c>
      <c r="F644" s="29" t="s">
        <v>3339</v>
      </c>
      <c r="G644" s="29" t="s">
        <v>3455</v>
      </c>
      <c r="H644" s="29" t="s">
        <v>3456</v>
      </c>
      <c r="I644" s="29" t="s">
        <v>3457</v>
      </c>
      <c r="J644" s="150" t="s">
        <v>48</v>
      </c>
      <c r="K644" s="30">
        <v>3.3</v>
      </c>
      <c r="L644" s="14">
        <v>207</v>
      </c>
      <c r="M644" s="14">
        <v>0</v>
      </c>
      <c r="N644" s="14">
        <f t="shared" si="65"/>
        <v>207</v>
      </c>
      <c r="O644" s="14">
        <v>207</v>
      </c>
      <c r="P644" s="14">
        <v>0</v>
      </c>
      <c r="Q644" s="14">
        <f t="shared" si="66"/>
        <v>207</v>
      </c>
      <c r="R644" s="266" t="s">
        <v>52</v>
      </c>
    </row>
    <row r="645" spans="1:18" ht="12.75" customHeight="1">
      <c r="A645" s="266">
        <v>47</v>
      </c>
      <c r="B645" s="15" t="s">
        <v>3319</v>
      </c>
      <c r="C645" s="15" t="s">
        <v>230</v>
      </c>
      <c r="D645" s="15" t="s">
        <v>3310</v>
      </c>
      <c r="E645" s="15" t="s">
        <v>3310</v>
      </c>
      <c r="F645" s="15" t="s">
        <v>3339</v>
      </c>
      <c r="G645" s="266" t="s">
        <v>3458</v>
      </c>
      <c r="H645" s="15" t="s">
        <v>3459</v>
      </c>
      <c r="I645" s="15" t="s">
        <v>3460</v>
      </c>
      <c r="J645" s="152" t="s">
        <v>48</v>
      </c>
      <c r="K645" s="14">
        <v>4</v>
      </c>
      <c r="L645" s="14">
        <v>1721</v>
      </c>
      <c r="M645" s="14">
        <v>0</v>
      </c>
      <c r="N645" s="14">
        <f t="shared" si="65"/>
        <v>1721</v>
      </c>
      <c r="O645" s="14">
        <v>1721</v>
      </c>
      <c r="P645" s="14">
        <v>0</v>
      </c>
      <c r="Q645" s="14">
        <f t="shared" si="66"/>
        <v>1721</v>
      </c>
      <c r="R645" s="266" t="s">
        <v>52</v>
      </c>
    </row>
    <row r="646" spans="1:18" ht="12.75" customHeight="1">
      <c r="A646" s="266">
        <v>48</v>
      </c>
      <c r="B646" s="15" t="s">
        <v>3319</v>
      </c>
      <c r="C646" s="15" t="s">
        <v>230</v>
      </c>
      <c r="D646" s="15" t="s">
        <v>3310</v>
      </c>
      <c r="E646" s="15" t="s">
        <v>3310</v>
      </c>
      <c r="F646" s="15" t="s">
        <v>3339</v>
      </c>
      <c r="G646" s="164" t="s">
        <v>3461</v>
      </c>
      <c r="H646" s="15" t="s">
        <v>3462</v>
      </c>
      <c r="I646" s="15" t="s">
        <v>3463</v>
      </c>
      <c r="J646" s="152" t="s">
        <v>48</v>
      </c>
      <c r="K646" s="14">
        <v>5</v>
      </c>
      <c r="L646" s="14">
        <v>139</v>
      </c>
      <c r="M646" s="14">
        <v>0</v>
      </c>
      <c r="N646" s="14">
        <f t="shared" si="65"/>
        <v>139</v>
      </c>
      <c r="O646" s="14">
        <v>139</v>
      </c>
      <c r="P646" s="14">
        <v>0</v>
      </c>
      <c r="Q646" s="14">
        <f t="shared" si="66"/>
        <v>139</v>
      </c>
      <c r="R646" s="266" t="s">
        <v>52</v>
      </c>
    </row>
    <row r="647" spans="1:18" ht="12.75" customHeight="1">
      <c r="A647" s="266">
        <v>49</v>
      </c>
      <c r="B647" s="15" t="s">
        <v>3319</v>
      </c>
      <c r="C647" s="15" t="s">
        <v>230</v>
      </c>
      <c r="D647" s="15" t="s">
        <v>3464</v>
      </c>
      <c r="E647" s="15" t="s">
        <v>3310</v>
      </c>
      <c r="F647" s="15" t="s">
        <v>3339</v>
      </c>
      <c r="G647" s="164" t="s">
        <v>3461</v>
      </c>
      <c r="H647" s="29" t="s">
        <v>3465</v>
      </c>
      <c r="I647" s="29" t="s">
        <v>3466</v>
      </c>
      <c r="J647" s="153" t="s">
        <v>48</v>
      </c>
      <c r="K647" s="30">
        <v>4</v>
      </c>
      <c r="L647" s="14">
        <v>77</v>
      </c>
      <c r="M647" s="14">
        <v>0</v>
      </c>
      <c r="N647" s="14">
        <f t="shared" si="65"/>
        <v>77</v>
      </c>
      <c r="O647" s="14">
        <v>77</v>
      </c>
      <c r="P647" s="14">
        <v>0</v>
      </c>
      <c r="Q647" s="14">
        <f t="shared" si="66"/>
        <v>77</v>
      </c>
      <c r="R647" s="266" t="s">
        <v>52</v>
      </c>
    </row>
    <row r="648" spans="1:18" ht="12.75" customHeight="1">
      <c r="A648" s="266">
        <v>50</v>
      </c>
      <c r="B648" s="15" t="s">
        <v>3319</v>
      </c>
      <c r="C648" s="15" t="s">
        <v>230</v>
      </c>
      <c r="D648" s="15" t="s">
        <v>3310</v>
      </c>
      <c r="E648" s="15" t="s">
        <v>3310</v>
      </c>
      <c r="F648" s="15" t="s">
        <v>3339</v>
      </c>
      <c r="G648" s="266" t="s">
        <v>3467</v>
      </c>
      <c r="H648" s="15" t="s">
        <v>3468</v>
      </c>
      <c r="I648" s="15" t="s">
        <v>3469</v>
      </c>
      <c r="J648" s="152" t="s">
        <v>48</v>
      </c>
      <c r="K648" s="77">
        <v>13</v>
      </c>
      <c r="L648" s="14">
        <v>11477</v>
      </c>
      <c r="M648" s="14">
        <v>0</v>
      </c>
      <c r="N648" s="14">
        <f t="shared" si="65"/>
        <v>11477</v>
      </c>
      <c r="O648" s="14">
        <v>11477</v>
      </c>
      <c r="P648" s="14">
        <v>0</v>
      </c>
      <c r="Q648" s="14">
        <f t="shared" si="66"/>
        <v>11477</v>
      </c>
      <c r="R648" s="266" t="s">
        <v>52</v>
      </c>
    </row>
    <row r="649" spans="1:18" ht="12.75" customHeight="1">
      <c r="A649" s="266">
        <v>51</v>
      </c>
      <c r="B649" s="15" t="s">
        <v>3319</v>
      </c>
      <c r="C649" s="15" t="s">
        <v>230</v>
      </c>
      <c r="D649" s="15" t="s">
        <v>3310</v>
      </c>
      <c r="E649" s="15" t="s">
        <v>3470</v>
      </c>
      <c r="F649" s="15" t="s">
        <v>3339</v>
      </c>
      <c r="G649" s="164" t="s">
        <v>3467</v>
      </c>
      <c r="H649" s="15" t="s">
        <v>3471</v>
      </c>
      <c r="I649" s="15" t="s">
        <v>3472</v>
      </c>
      <c r="J649" s="152" t="s">
        <v>48</v>
      </c>
      <c r="K649" s="77">
        <v>10</v>
      </c>
      <c r="L649" s="14">
        <v>3680</v>
      </c>
      <c r="M649" s="14">
        <v>0</v>
      </c>
      <c r="N649" s="14">
        <f t="shared" si="65"/>
        <v>3680</v>
      </c>
      <c r="O649" s="14">
        <v>3680</v>
      </c>
      <c r="P649" s="14">
        <v>0</v>
      </c>
      <c r="Q649" s="14">
        <f t="shared" si="66"/>
        <v>3680</v>
      </c>
      <c r="R649" s="266" t="s">
        <v>52</v>
      </c>
    </row>
    <row r="650" spans="1:18" ht="12.75" customHeight="1">
      <c r="A650" s="266">
        <v>52</v>
      </c>
      <c r="B650" s="15" t="s">
        <v>3319</v>
      </c>
      <c r="C650" s="15" t="s">
        <v>230</v>
      </c>
      <c r="D650" s="15" t="s">
        <v>3310</v>
      </c>
      <c r="E650" s="15" t="s">
        <v>3473</v>
      </c>
      <c r="F650" s="15" t="s">
        <v>3339</v>
      </c>
      <c r="G650" s="164" t="s">
        <v>3467</v>
      </c>
      <c r="H650" s="29" t="s">
        <v>3474</v>
      </c>
      <c r="I650" s="29" t="s">
        <v>3475</v>
      </c>
      <c r="J650" s="153" t="s">
        <v>48</v>
      </c>
      <c r="K650" s="30">
        <v>10</v>
      </c>
      <c r="L650" s="14">
        <v>7673</v>
      </c>
      <c r="M650" s="14">
        <v>0</v>
      </c>
      <c r="N650" s="14">
        <f t="shared" si="65"/>
        <v>7673</v>
      </c>
      <c r="O650" s="14">
        <v>7673</v>
      </c>
      <c r="P650" s="14">
        <v>0</v>
      </c>
      <c r="Q650" s="14">
        <f t="shared" si="66"/>
        <v>7673</v>
      </c>
      <c r="R650" s="266" t="s">
        <v>52</v>
      </c>
    </row>
    <row r="651" spans="1:18" ht="12.75" customHeight="1">
      <c r="A651" s="266">
        <v>53</v>
      </c>
      <c r="B651" s="15" t="s">
        <v>3319</v>
      </c>
      <c r="C651" s="15" t="s">
        <v>230</v>
      </c>
      <c r="D651" s="15" t="s">
        <v>3310</v>
      </c>
      <c r="E651" s="15" t="s">
        <v>3473</v>
      </c>
      <c r="F651" s="15" t="s">
        <v>3339</v>
      </c>
      <c r="G651" s="15" t="s">
        <v>3467</v>
      </c>
      <c r="H651" s="29" t="s">
        <v>3476</v>
      </c>
      <c r="I651" s="29" t="s">
        <v>3477</v>
      </c>
      <c r="J651" s="153" t="s">
        <v>48</v>
      </c>
      <c r="K651" s="30">
        <v>10</v>
      </c>
      <c r="L651" s="14">
        <v>4358</v>
      </c>
      <c r="M651" s="14">
        <v>0</v>
      </c>
      <c r="N651" s="14">
        <f t="shared" si="65"/>
        <v>4358</v>
      </c>
      <c r="O651" s="14">
        <v>4358</v>
      </c>
      <c r="P651" s="14">
        <v>0</v>
      </c>
      <c r="Q651" s="14">
        <f t="shared" si="66"/>
        <v>4358</v>
      </c>
      <c r="R651" s="266" t="s">
        <v>52</v>
      </c>
    </row>
    <row r="652" spans="1:18" ht="12.75" customHeight="1">
      <c r="A652" s="266">
        <v>54</v>
      </c>
      <c r="B652" s="15" t="s">
        <v>3319</v>
      </c>
      <c r="C652" s="15" t="s">
        <v>230</v>
      </c>
      <c r="D652" s="15" t="s">
        <v>3310</v>
      </c>
      <c r="E652" s="15" t="s">
        <v>3478</v>
      </c>
      <c r="F652" s="15" t="s">
        <v>3339</v>
      </c>
      <c r="G652" s="164" t="s">
        <v>3467</v>
      </c>
      <c r="H652" s="29" t="s">
        <v>3479</v>
      </c>
      <c r="I652" s="29" t="s">
        <v>3480</v>
      </c>
      <c r="J652" s="153" t="s">
        <v>48</v>
      </c>
      <c r="K652" s="30">
        <v>10</v>
      </c>
      <c r="L652" s="14">
        <v>7434</v>
      </c>
      <c r="M652" s="14">
        <v>0</v>
      </c>
      <c r="N652" s="14">
        <f t="shared" si="65"/>
        <v>7434</v>
      </c>
      <c r="O652" s="14">
        <v>7434</v>
      </c>
      <c r="P652" s="14">
        <v>0</v>
      </c>
      <c r="Q652" s="14">
        <f t="shared" si="66"/>
        <v>7434</v>
      </c>
      <c r="R652" s="266" t="s">
        <v>52</v>
      </c>
    </row>
    <row r="653" spans="1:18" ht="12.75" customHeight="1">
      <c r="A653" s="266">
        <v>55</v>
      </c>
      <c r="B653" s="15" t="s">
        <v>3319</v>
      </c>
      <c r="C653" s="15" t="s">
        <v>230</v>
      </c>
      <c r="D653" s="15" t="s">
        <v>3481</v>
      </c>
      <c r="E653" s="15" t="s">
        <v>3310</v>
      </c>
      <c r="F653" s="15" t="s">
        <v>3339</v>
      </c>
      <c r="G653" s="164" t="s">
        <v>3482</v>
      </c>
      <c r="H653" s="29" t="s">
        <v>3483</v>
      </c>
      <c r="I653" s="29" t="s">
        <v>3484</v>
      </c>
      <c r="J653" s="153" t="s">
        <v>48</v>
      </c>
      <c r="K653" s="30">
        <v>5</v>
      </c>
      <c r="L653" s="14">
        <v>529</v>
      </c>
      <c r="M653" s="14">
        <v>0</v>
      </c>
      <c r="N653" s="14">
        <f t="shared" si="65"/>
        <v>529</v>
      </c>
      <c r="O653" s="14">
        <v>529</v>
      </c>
      <c r="P653" s="14">
        <v>0</v>
      </c>
      <c r="Q653" s="14">
        <f t="shared" si="66"/>
        <v>529</v>
      </c>
      <c r="R653" s="266" t="s">
        <v>52</v>
      </c>
    </row>
    <row r="654" spans="1:18" ht="12.75" customHeight="1">
      <c r="A654" s="266">
        <v>56</v>
      </c>
      <c r="B654" s="15" t="s">
        <v>3319</v>
      </c>
      <c r="C654" s="29" t="s">
        <v>230</v>
      </c>
      <c r="D654" s="29" t="s">
        <v>3481</v>
      </c>
      <c r="E654" s="29" t="s">
        <v>3310</v>
      </c>
      <c r="F654" s="29" t="s">
        <v>3339</v>
      </c>
      <c r="G654" s="29" t="s">
        <v>3482</v>
      </c>
      <c r="H654" s="29" t="s">
        <v>3485</v>
      </c>
      <c r="I654" s="29" t="s">
        <v>3486</v>
      </c>
      <c r="J654" s="150" t="s">
        <v>48</v>
      </c>
      <c r="K654" s="30">
        <v>5</v>
      </c>
      <c r="L654" s="14">
        <v>7988</v>
      </c>
      <c r="M654" s="14">
        <v>0</v>
      </c>
      <c r="N654" s="14">
        <f t="shared" si="65"/>
        <v>7988</v>
      </c>
      <c r="O654" s="14">
        <v>7988</v>
      </c>
      <c r="P654" s="14">
        <v>0</v>
      </c>
      <c r="Q654" s="14">
        <f t="shared" si="66"/>
        <v>7988</v>
      </c>
      <c r="R654" s="266" t="s">
        <v>52</v>
      </c>
    </row>
    <row r="655" spans="1:18" ht="12.75" customHeight="1">
      <c r="A655" s="266">
        <v>57</v>
      </c>
      <c r="B655" s="15" t="s">
        <v>3319</v>
      </c>
      <c r="C655" s="15" t="s">
        <v>230</v>
      </c>
      <c r="D655" s="15" t="s">
        <v>3487</v>
      </c>
      <c r="E655" s="15" t="s">
        <v>3310</v>
      </c>
      <c r="F655" s="15" t="s">
        <v>3339</v>
      </c>
      <c r="G655" s="164" t="s">
        <v>3482</v>
      </c>
      <c r="H655" s="15" t="s">
        <v>3488</v>
      </c>
      <c r="I655" s="15" t="s">
        <v>3489</v>
      </c>
      <c r="J655" s="15" t="s">
        <v>48</v>
      </c>
      <c r="K655" s="77">
        <v>5</v>
      </c>
      <c r="L655" s="14">
        <v>3700</v>
      </c>
      <c r="M655" s="14">
        <v>0</v>
      </c>
      <c r="N655" s="14">
        <f t="shared" si="65"/>
        <v>3700</v>
      </c>
      <c r="O655" s="14">
        <v>3700</v>
      </c>
      <c r="P655" s="14">
        <v>0</v>
      </c>
      <c r="Q655" s="14">
        <f t="shared" si="66"/>
        <v>3700</v>
      </c>
      <c r="R655" s="266" t="s">
        <v>52</v>
      </c>
    </row>
    <row r="656" spans="1:18" ht="12.75" customHeight="1">
      <c r="A656" s="266">
        <v>58</v>
      </c>
      <c r="B656" s="15" t="s">
        <v>3319</v>
      </c>
      <c r="C656" s="15" t="s">
        <v>230</v>
      </c>
      <c r="D656" s="15" t="s">
        <v>3310</v>
      </c>
      <c r="E656" s="15">
        <v>35</v>
      </c>
      <c r="F656" s="15" t="s">
        <v>3339</v>
      </c>
      <c r="G656" s="164" t="s">
        <v>3490</v>
      </c>
      <c r="H656" s="15" t="s">
        <v>3491</v>
      </c>
      <c r="I656" s="15" t="s">
        <v>3492</v>
      </c>
      <c r="J656" s="15" t="s">
        <v>48</v>
      </c>
      <c r="K656" s="77">
        <v>29</v>
      </c>
      <c r="L656" s="14">
        <v>33408</v>
      </c>
      <c r="M656" s="14">
        <v>0</v>
      </c>
      <c r="N656" s="14">
        <f t="shared" si="65"/>
        <v>33408</v>
      </c>
      <c r="O656" s="14">
        <v>33408</v>
      </c>
      <c r="P656" s="14">
        <v>0</v>
      </c>
      <c r="Q656" s="14">
        <f t="shared" si="66"/>
        <v>33408</v>
      </c>
      <c r="R656" s="266" t="s">
        <v>52</v>
      </c>
    </row>
    <row r="657" spans="1:18" ht="12.75" customHeight="1">
      <c r="A657" s="266">
        <v>59</v>
      </c>
      <c r="B657" s="15" t="s">
        <v>3319</v>
      </c>
      <c r="C657" s="29" t="s">
        <v>230</v>
      </c>
      <c r="D657" s="29" t="s">
        <v>3310</v>
      </c>
      <c r="E657" s="29" t="s">
        <v>3310</v>
      </c>
      <c r="F657" s="29" t="s">
        <v>3339</v>
      </c>
      <c r="G657" s="29" t="s">
        <v>3493</v>
      </c>
      <c r="H657" s="29" t="s">
        <v>3494</v>
      </c>
      <c r="I657" s="29" t="s">
        <v>3495</v>
      </c>
      <c r="J657" s="47" t="s">
        <v>48</v>
      </c>
      <c r="K657" s="30">
        <v>10</v>
      </c>
      <c r="L657" s="14">
        <v>313</v>
      </c>
      <c r="M657" s="14">
        <v>0</v>
      </c>
      <c r="N657" s="14">
        <f t="shared" si="65"/>
        <v>313</v>
      </c>
      <c r="O657" s="14">
        <v>313</v>
      </c>
      <c r="P657" s="14">
        <v>0</v>
      </c>
      <c r="Q657" s="14">
        <f t="shared" si="66"/>
        <v>313</v>
      </c>
      <c r="R657" s="266" t="s">
        <v>52</v>
      </c>
    </row>
    <row r="658" spans="1:18" ht="12.75" customHeight="1">
      <c r="A658" s="266">
        <v>60</v>
      </c>
      <c r="B658" s="15" t="s">
        <v>3319</v>
      </c>
      <c r="C658" s="29" t="s">
        <v>230</v>
      </c>
      <c r="D658" s="29" t="s">
        <v>3310</v>
      </c>
      <c r="E658" s="29" t="s">
        <v>3310</v>
      </c>
      <c r="F658" s="29" t="s">
        <v>3339</v>
      </c>
      <c r="G658" s="29" t="s">
        <v>3455</v>
      </c>
      <c r="H658" s="29" t="s">
        <v>3496</v>
      </c>
      <c r="I658" s="29" t="s">
        <v>3497</v>
      </c>
      <c r="J658" s="47" t="s">
        <v>48</v>
      </c>
      <c r="K658" s="30">
        <v>15</v>
      </c>
      <c r="L658" s="14">
        <v>5737</v>
      </c>
      <c r="M658" s="14">
        <v>0</v>
      </c>
      <c r="N658" s="14">
        <f t="shared" si="65"/>
        <v>5737</v>
      </c>
      <c r="O658" s="14">
        <v>5737</v>
      </c>
      <c r="P658" s="14">
        <v>0</v>
      </c>
      <c r="Q658" s="14">
        <f t="shared" si="66"/>
        <v>5737</v>
      </c>
      <c r="R658" s="266" t="s">
        <v>52</v>
      </c>
    </row>
    <row r="659" spans="1:18" ht="12.75" customHeight="1">
      <c r="A659" s="266">
        <v>61</v>
      </c>
      <c r="B659" s="15" t="s">
        <v>3319</v>
      </c>
      <c r="C659" s="29" t="s">
        <v>230</v>
      </c>
      <c r="D659" s="29" t="s">
        <v>3498</v>
      </c>
      <c r="E659" s="29" t="s">
        <v>3499</v>
      </c>
      <c r="F659" s="29" t="s">
        <v>3339</v>
      </c>
      <c r="G659" s="29" t="s">
        <v>3455</v>
      </c>
      <c r="H659" s="29" t="s">
        <v>3500</v>
      </c>
      <c r="I659" s="29" t="s">
        <v>3501</v>
      </c>
      <c r="J659" s="47" t="s">
        <v>48</v>
      </c>
      <c r="K659" s="30">
        <v>7</v>
      </c>
      <c r="L659" s="14">
        <v>478</v>
      </c>
      <c r="M659" s="14">
        <v>0</v>
      </c>
      <c r="N659" s="14">
        <f t="shared" si="65"/>
        <v>478</v>
      </c>
      <c r="O659" s="14">
        <v>478</v>
      </c>
      <c r="P659" s="14">
        <v>0</v>
      </c>
      <c r="Q659" s="14">
        <f t="shared" si="66"/>
        <v>478</v>
      </c>
      <c r="R659" s="266" t="s">
        <v>52</v>
      </c>
    </row>
    <row r="660" spans="1:18" ht="12.75" customHeight="1">
      <c r="A660" s="266">
        <v>62</v>
      </c>
      <c r="B660" s="15" t="s">
        <v>3319</v>
      </c>
      <c r="C660" s="29" t="s">
        <v>241</v>
      </c>
      <c r="D660" s="29" t="s">
        <v>3310</v>
      </c>
      <c r="E660" s="29" t="s">
        <v>3502</v>
      </c>
      <c r="F660" s="29" t="s">
        <v>3308</v>
      </c>
      <c r="G660" s="29" t="s">
        <v>3503</v>
      </c>
      <c r="H660" s="29" t="s">
        <v>3504</v>
      </c>
      <c r="I660" s="29" t="s">
        <v>3505</v>
      </c>
      <c r="J660" s="150" t="s">
        <v>48</v>
      </c>
      <c r="K660" s="30">
        <v>36</v>
      </c>
      <c r="L660" s="14">
        <v>101232</v>
      </c>
      <c r="M660" s="14">
        <v>0</v>
      </c>
      <c r="N660" s="14">
        <f t="shared" si="65"/>
        <v>101232</v>
      </c>
      <c r="O660" s="14">
        <v>101232</v>
      </c>
      <c r="P660" s="14">
        <v>0</v>
      </c>
      <c r="Q660" s="14">
        <f t="shared" si="66"/>
        <v>101232</v>
      </c>
      <c r="R660" s="266" t="s">
        <v>52</v>
      </c>
    </row>
    <row r="661" spans="1:18" ht="12.75" customHeight="1">
      <c r="A661" s="266">
        <v>63</v>
      </c>
      <c r="B661" s="15" t="s">
        <v>3319</v>
      </c>
      <c r="C661" s="29" t="s">
        <v>230</v>
      </c>
      <c r="D661" s="29" t="s">
        <v>2892</v>
      </c>
      <c r="E661" s="29" t="s">
        <v>396</v>
      </c>
      <c r="F661" s="29" t="s">
        <v>3339</v>
      </c>
      <c r="G661" s="29" t="s">
        <v>3340</v>
      </c>
      <c r="H661" s="29" t="s">
        <v>3506</v>
      </c>
      <c r="I661" s="29" t="s">
        <v>3507</v>
      </c>
      <c r="J661" s="150" t="s">
        <v>48</v>
      </c>
      <c r="K661" s="30">
        <v>7</v>
      </c>
      <c r="L661" s="14">
        <v>209</v>
      </c>
      <c r="M661" s="14">
        <v>0</v>
      </c>
      <c r="N661" s="14">
        <f t="shared" si="65"/>
        <v>209</v>
      </c>
      <c r="O661" s="14">
        <v>209</v>
      </c>
      <c r="P661" s="14">
        <v>0</v>
      </c>
      <c r="Q661" s="14">
        <f t="shared" si="66"/>
        <v>209</v>
      </c>
      <c r="R661" s="266" t="s">
        <v>52</v>
      </c>
    </row>
    <row r="662" spans="1:18" ht="12.75" customHeight="1">
      <c r="A662" s="266">
        <v>64</v>
      </c>
      <c r="B662" s="15" t="s">
        <v>3319</v>
      </c>
      <c r="C662" s="29" t="s">
        <v>230</v>
      </c>
      <c r="D662" s="29" t="s">
        <v>3508</v>
      </c>
      <c r="E662" s="29" t="s">
        <v>3509</v>
      </c>
      <c r="F662" s="29" t="s">
        <v>3339</v>
      </c>
      <c r="G662" s="29" t="s">
        <v>3340</v>
      </c>
      <c r="H662" s="29" t="s">
        <v>3510</v>
      </c>
      <c r="I662" s="29" t="s">
        <v>3511</v>
      </c>
      <c r="J662" s="47" t="s">
        <v>48</v>
      </c>
      <c r="K662" s="30">
        <v>6</v>
      </c>
      <c r="L662" s="14">
        <v>1369</v>
      </c>
      <c r="M662" s="14">
        <v>0</v>
      </c>
      <c r="N662" s="14">
        <f t="shared" si="65"/>
        <v>1369</v>
      </c>
      <c r="O662" s="14">
        <v>1369</v>
      </c>
      <c r="P662" s="14">
        <v>0</v>
      </c>
      <c r="Q662" s="14">
        <f t="shared" si="66"/>
        <v>1369</v>
      </c>
      <c r="R662" s="266" t="s">
        <v>52</v>
      </c>
    </row>
    <row r="663" spans="1:18" ht="12.75" customHeight="1">
      <c r="A663" s="266">
        <v>65</v>
      </c>
      <c r="B663" s="15" t="s">
        <v>3319</v>
      </c>
      <c r="C663" s="29" t="s">
        <v>230</v>
      </c>
      <c r="D663" s="29" t="s">
        <v>2883</v>
      </c>
      <c r="E663" s="29" t="s">
        <v>3512</v>
      </c>
      <c r="F663" s="29" t="s">
        <v>3339</v>
      </c>
      <c r="G663" s="29" t="s">
        <v>3513</v>
      </c>
      <c r="H663" s="29" t="s">
        <v>3514</v>
      </c>
      <c r="I663" s="29" t="s">
        <v>3515</v>
      </c>
      <c r="J663" s="47" t="s">
        <v>48</v>
      </c>
      <c r="K663" s="30">
        <v>8</v>
      </c>
      <c r="L663" s="14">
        <v>1397</v>
      </c>
      <c r="M663" s="14">
        <v>0</v>
      </c>
      <c r="N663" s="14">
        <f t="shared" si="65"/>
        <v>1397</v>
      </c>
      <c r="O663" s="14">
        <v>1397</v>
      </c>
      <c r="P663" s="14">
        <v>0</v>
      </c>
      <c r="Q663" s="14">
        <f t="shared" si="66"/>
        <v>1397</v>
      </c>
      <c r="R663" s="266" t="s">
        <v>52</v>
      </c>
    </row>
    <row r="664" spans="1:18" ht="12.75" customHeight="1">
      <c r="A664" s="266">
        <v>66</v>
      </c>
      <c r="B664" s="15" t="s">
        <v>3319</v>
      </c>
      <c r="C664" s="15" t="s">
        <v>230</v>
      </c>
      <c r="D664" s="15" t="s">
        <v>2883</v>
      </c>
      <c r="E664" s="15" t="s">
        <v>3516</v>
      </c>
      <c r="F664" s="15" t="s">
        <v>3339</v>
      </c>
      <c r="G664" s="15" t="s">
        <v>3513</v>
      </c>
      <c r="H664" s="15" t="s">
        <v>3517</v>
      </c>
      <c r="I664" s="15" t="s">
        <v>3518</v>
      </c>
      <c r="J664" s="15" t="s">
        <v>48</v>
      </c>
      <c r="K664" s="77">
        <v>11</v>
      </c>
      <c r="L664" s="14">
        <v>0</v>
      </c>
      <c r="M664" s="14">
        <v>0</v>
      </c>
      <c r="N664" s="14">
        <f t="shared" ref="N664:N673" si="67">L664+M664</f>
        <v>0</v>
      </c>
      <c r="O664" s="14">
        <v>0</v>
      </c>
      <c r="P664" s="14">
        <v>0</v>
      </c>
      <c r="Q664" s="14">
        <f t="shared" si="66"/>
        <v>0</v>
      </c>
      <c r="R664" s="266" t="s">
        <v>52</v>
      </c>
    </row>
    <row r="665" spans="1:18" ht="12.75" customHeight="1">
      <c r="A665" s="266">
        <v>67</v>
      </c>
      <c r="B665" s="15" t="s">
        <v>3319</v>
      </c>
      <c r="C665" s="15" t="s">
        <v>230</v>
      </c>
      <c r="D665" s="29" t="s">
        <v>3519</v>
      </c>
      <c r="E665" s="29" t="s">
        <v>3520</v>
      </c>
      <c r="F665" s="29" t="s">
        <v>3308</v>
      </c>
      <c r="G665" s="29" t="s">
        <v>3311</v>
      </c>
      <c r="H665" s="29" t="s">
        <v>4116</v>
      </c>
      <c r="I665" s="29" t="s">
        <v>3521</v>
      </c>
      <c r="J665" s="47" t="s">
        <v>48</v>
      </c>
      <c r="K665" s="30">
        <v>7</v>
      </c>
      <c r="L665" s="14">
        <v>2990</v>
      </c>
      <c r="M665" s="14">
        <v>0</v>
      </c>
      <c r="N665" s="14">
        <f t="shared" si="67"/>
        <v>2990</v>
      </c>
      <c r="O665" s="14">
        <v>2990</v>
      </c>
      <c r="P665" s="14">
        <v>0</v>
      </c>
      <c r="Q665" s="14">
        <f t="shared" si="66"/>
        <v>2990</v>
      </c>
      <c r="R665" s="266" t="s">
        <v>52</v>
      </c>
    </row>
    <row r="666" spans="1:18" ht="12.75" customHeight="1">
      <c r="A666" s="266">
        <v>68</v>
      </c>
      <c r="B666" s="15" t="s">
        <v>3319</v>
      </c>
      <c r="C666" s="15" t="s">
        <v>4014</v>
      </c>
      <c r="D666" s="29" t="s">
        <v>3310</v>
      </c>
      <c r="E666" s="29" t="s">
        <v>3310</v>
      </c>
      <c r="F666" s="29" t="s">
        <v>3339</v>
      </c>
      <c r="G666" s="29" t="s">
        <v>3406</v>
      </c>
      <c r="H666" s="29" t="s">
        <v>3522</v>
      </c>
      <c r="I666" s="29" t="s">
        <v>3523</v>
      </c>
      <c r="J666" s="150" t="s">
        <v>47</v>
      </c>
      <c r="K666" s="30">
        <v>40</v>
      </c>
      <c r="L666" s="14">
        <v>158484</v>
      </c>
      <c r="M666" s="14">
        <v>0</v>
      </c>
      <c r="N666" s="14">
        <f t="shared" si="67"/>
        <v>158484</v>
      </c>
      <c r="O666" s="14">
        <v>158484</v>
      </c>
      <c r="P666" s="14">
        <v>0</v>
      </c>
      <c r="Q666" s="14">
        <f t="shared" si="66"/>
        <v>158484</v>
      </c>
      <c r="R666" s="266" t="s">
        <v>52</v>
      </c>
    </row>
    <row r="667" spans="1:18" ht="12.75" customHeight="1">
      <c r="A667" s="266">
        <v>69</v>
      </c>
      <c r="B667" s="15" t="s">
        <v>3319</v>
      </c>
      <c r="C667" s="15" t="s">
        <v>230</v>
      </c>
      <c r="D667" s="15" t="s">
        <v>3524</v>
      </c>
      <c r="E667" s="15" t="s">
        <v>27</v>
      </c>
      <c r="F667" s="15" t="s">
        <v>3339</v>
      </c>
      <c r="G667" s="266" t="s">
        <v>3311</v>
      </c>
      <c r="H667" s="15" t="s">
        <v>3525</v>
      </c>
      <c r="I667" s="15" t="s">
        <v>3526</v>
      </c>
      <c r="J667" s="152" t="s">
        <v>48</v>
      </c>
      <c r="K667" s="14">
        <v>14</v>
      </c>
      <c r="L667" s="14">
        <v>1476</v>
      </c>
      <c r="M667" s="14">
        <v>0</v>
      </c>
      <c r="N667" s="14">
        <f t="shared" si="67"/>
        <v>1476</v>
      </c>
      <c r="O667" s="14">
        <v>1476</v>
      </c>
      <c r="P667" s="14">
        <v>0</v>
      </c>
      <c r="Q667" s="14">
        <f t="shared" si="66"/>
        <v>1476</v>
      </c>
      <c r="R667" s="266" t="s">
        <v>52</v>
      </c>
    </row>
    <row r="668" spans="1:18" ht="12.75" customHeight="1">
      <c r="A668" s="266">
        <v>70</v>
      </c>
      <c r="B668" s="15" t="s">
        <v>3319</v>
      </c>
      <c r="C668" s="15" t="s">
        <v>3527</v>
      </c>
      <c r="D668" s="15" t="s">
        <v>3464</v>
      </c>
      <c r="E668" s="15" t="s">
        <v>3310</v>
      </c>
      <c r="F668" s="15" t="s">
        <v>3339</v>
      </c>
      <c r="G668" s="164" t="s">
        <v>3458</v>
      </c>
      <c r="H668" s="15" t="s">
        <v>3528</v>
      </c>
      <c r="I668" s="15" t="s">
        <v>3529</v>
      </c>
      <c r="J668" s="152" t="s">
        <v>48</v>
      </c>
      <c r="K668" s="14">
        <v>4</v>
      </c>
      <c r="L668" s="14">
        <v>2376</v>
      </c>
      <c r="M668" s="14">
        <v>0</v>
      </c>
      <c r="N668" s="14">
        <f t="shared" si="67"/>
        <v>2376</v>
      </c>
      <c r="O668" s="14">
        <v>2376</v>
      </c>
      <c r="P668" s="14">
        <v>0</v>
      </c>
      <c r="Q668" s="14">
        <f t="shared" si="66"/>
        <v>2376</v>
      </c>
      <c r="R668" s="266" t="s">
        <v>52</v>
      </c>
    </row>
    <row r="669" spans="1:18" ht="12.75" customHeight="1">
      <c r="A669" s="266">
        <v>71</v>
      </c>
      <c r="B669" s="15" t="s">
        <v>3319</v>
      </c>
      <c r="C669" s="15" t="s">
        <v>230</v>
      </c>
      <c r="D669" s="15" t="s">
        <v>3530</v>
      </c>
      <c r="E669" s="15" t="s">
        <v>3531</v>
      </c>
      <c r="F669" s="15" t="s">
        <v>3308</v>
      </c>
      <c r="G669" s="164" t="s">
        <v>3311</v>
      </c>
      <c r="H669" s="29" t="s">
        <v>3532</v>
      </c>
      <c r="I669" s="29" t="s">
        <v>4015</v>
      </c>
      <c r="J669" s="153" t="s">
        <v>48</v>
      </c>
      <c r="K669" s="30">
        <v>7</v>
      </c>
      <c r="L669" s="14">
        <v>3000</v>
      </c>
      <c r="M669" s="14">
        <v>0</v>
      </c>
      <c r="N669" s="14">
        <f t="shared" si="67"/>
        <v>3000</v>
      </c>
      <c r="O669" s="14">
        <v>3000</v>
      </c>
      <c r="P669" s="14">
        <v>0</v>
      </c>
      <c r="Q669" s="14">
        <f t="shared" si="66"/>
        <v>3000</v>
      </c>
      <c r="R669" s="266" t="s">
        <v>52</v>
      </c>
    </row>
    <row r="670" spans="1:18" ht="12.75" customHeight="1">
      <c r="A670" s="266">
        <v>72</v>
      </c>
      <c r="B670" s="15" t="s">
        <v>3319</v>
      </c>
      <c r="C670" s="15" t="s">
        <v>230</v>
      </c>
      <c r="D670" s="15" t="s">
        <v>3129</v>
      </c>
      <c r="E670" s="15" t="s">
        <v>3533</v>
      </c>
      <c r="F670" s="15" t="s">
        <v>3308</v>
      </c>
      <c r="G670" s="266" t="s">
        <v>3311</v>
      </c>
      <c r="H670" s="15" t="s">
        <v>3534</v>
      </c>
      <c r="I670" s="15" t="s">
        <v>4016</v>
      </c>
      <c r="J670" s="152" t="s">
        <v>48</v>
      </c>
      <c r="K670" s="77">
        <v>7</v>
      </c>
      <c r="L670" s="14">
        <v>3000</v>
      </c>
      <c r="M670" s="14">
        <v>0</v>
      </c>
      <c r="N670" s="14">
        <f t="shared" si="67"/>
        <v>3000</v>
      </c>
      <c r="O670" s="14">
        <v>3000</v>
      </c>
      <c r="P670" s="14">
        <v>0</v>
      </c>
      <c r="Q670" s="14">
        <f t="shared" si="66"/>
        <v>3000</v>
      </c>
      <c r="R670" s="266" t="s">
        <v>52</v>
      </c>
    </row>
    <row r="671" spans="1:18" ht="12.75" customHeight="1">
      <c r="A671" s="266">
        <v>73</v>
      </c>
      <c r="B671" s="15" t="s">
        <v>3319</v>
      </c>
      <c r="C671" s="15" t="s">
        <v>230</v>
      </c>
      <c r="D671" s="15" t="s">
        <v>3129</v>
      </c>
      <c r="E671" s="15" t="s">
        <v>3535</v>
      </c>
      <c r="F671" s="15" t="s">
        <v>3308</v>
      </c>
      <c r="G671" s="164" t="s">
        <v>3311</v>
      </c>
      <c r="H671" s="15" t="s">
        <v>3536</v>
      </c>
      <c r="I671" s="15" t="s">
        <v>4017</v>
      </c>
      <c r="J671" s="152" t="s">
        <v>48</v>
      </c>
      <c r="K671" s="77">
        <v>7</v>
      </c>
      <c r="L671" s="14">
        <v>3000</v>
      </c>
      <c r="M671" s="14">
        <v>0</v>
      </c>
      <c r="N671" s="14">
        <f t="shared" si="67"/>
        <v>3000</v>
      </c>
      <c r="O671" s="14">
        <v>3000</v>
      </c>
      <c r="P671" s="14">
        <v>0</v>
      </c>
      <c r="Q671" s="14">
        <f t="shared" si="66"/>
        <v>3000</v>
      </c>
      <c r="R671" s="266" t="s">
        <v>52</v>
      </c>
    </row>
    <row r="672" spans="1:18" ht="12.75" customHeight="1">
      <c r="A672" s="266">
        <v>74</v>
      </c>
      <c r="B672" s="15" t="s">
        <v>3319</v>
      </c>
      <c r="C672" s="15" t="s">
        <v>230</v>
      </c>
      <c r="D672" s="15" t="s">
        <v>3129</v>
      </c>
      <c r="E672" s="15" t="s">
        <v>3537</v>
      </c>
      <c r="F672" s="15" t="s">
        <v>3308</v>
      </c>
      <c r="G672" s="164" t="s">
        <v>3311</v>
      </c>
      <c r="H672" s="15" t="s">
        <v>3538</v>
      </c>
      <c r="I672" s="15" t="s">
        <v>4015</v>
      </c>
      <c r="J672" s="152" t="s">
        <v>48</v>
      </c>
      <c r="K672" s="77">
        <v>7</v>
      </c>
      <c r="L672" s="14">
        <v>3000</v>
      </c>
      <c r="M672" s="14">
        <v>0</v>
      </c>
      <c r="N672" s="14">
        <f t="shared" si="67"/>
        <v>3000</v>
      </c>
      <c r="O672" s="14">
        <v>3000</v>
      </c>
      <c r="P672" s="14">
        <v>0</v>
      </c>
      <c r="Q672" s="14">
        <f t="shared" si="66"/>
        <v>3000</v>
      </c>
      <c r="R672" s="266" t="s">
        <v>52</v>
      </c>
    </row>
    <row r="673" spans="1:18" ht="12.75" customHeight="1">
      <c r="A673" s="266">
        <v>75</v>
      </c>
      <c r="B673" s="15" t="s">
        <v>3319</v>
      </c>
      <c r="C673" s="15" t="s">
        <v>230</v>
      </c>
      <c r="D673" s="15" t="s">
        <v>3539</v>
      </c>
      <c r="E673" s="15" t="s">
        <v>3540</v>
      </c>
      <c r="F673" s="15" t="s">
        <v>3308</v>
      </c>
      <c r="G673" s="164" t="s">
        <v>3337</v>
      </c>
      <c r="H673" s="29" t="s">
        <v>3541</v>
      </c>
      <c r="I673" s="29" t="s">
        <v>4018</v>
      </c>
      <c r="J673" s="153" t="s">
        <v>48</v>
      </c>
      <c r="K673" s="30">
        <v>7</v>
      </c>
      <c r="L673" s="14">
        <v>15000</v>
      </c>
      <c r="M673" s="14">
        <v>0</v>
      </c>
      <c r="N673" s="14">
        <f t="shared" si="67"/>
        <v>15000</v>
      </c>
      <c r="O673" s="14">
        <v>15000</v>
      </c>
      <c r="P673" s="14">
        <v>0</v>
      </c>
      <c r="Q673" s="14">
        <f t="shared" si="66"/>
        <v>15000</v>
      </c>
      <c r="R673" s="266" t="s">
        <v>52</v>
      </c>
    </row>
    <row r="674" spans="1:18" ht="12.75" customHeight="1">
      <c r="A674" s="277"/>
      <c r="B674" s="277"/>
      <c r="C674" s="277"/>
      <c r="D674" s="277"/>
      <c r="E674" s="277"/>
      <c r="F674" s="277"/>
      <c r="G674" s="277"/>
      <c r="H674" s="277"/>
      <c r="I674" s="277"/>
      <c r="J674" s="277"/>
      <c r="K674" s="277"/>
      <c r="L674" s="24">
        <f t="shared" ref="L674:Q674" si="68">SUM(L599:L673)</f>
        <v>1912809</v>
      </c>
      <c r="M674" s="24">
        <f t="shared" si="68"/>
        <v>0</v>
      </c>
      <c r="N674" s="24">
        <f t="shared" si="68"/>
        <v>1912809</v>
      </c>
      <c r="O674" s="24">
        <f t="shared" si="68"/>
        <v>1912809</v>
      </c>
      <c r="P674" s="24">
        <f t="shared" si="68"/>
        <v>0</v>
      </c>
      <c r="Q674" s="24">
        <f t="shared" si="68"/>
        <v>1912809</v>
      </c>
    </row>
    <row r="675" spans="1:18" ht="36" customHeight="1">
      <c r="A675" s="301"/>
      <c r="B675" s="301"/>
      <c r="C675" s="301"/>
      <c r="D675" s="301"/>
      <c r="E675" s="301"/>
      <c r="F675" s="301"/>
      <c r="G675" s="301"/>
      <c r="H675" s="301"/>
      <c r="I675" s="301"/>
      <c r="J675" s="301"/>
      <c r="K675" s="301"/>
      <c r="L675" s="25"/>
      <c r="M675" s="111"/>
      <c r="N675" s="111"/>
      <c r="O675" s="111"/>
      <c r="P675" s="111"/>
      <c r="Q675" s="111"/>
    </row>
    <row r="676" spans="1:18" ht="38.1" customHeight="1">
      <c r="A676" s="104" t="s">
        <v>836</v>
      </c>
      <c r="B676" s="296" t="s">
        <v>3271</v>
      </c>
      <c r="C676" s="297"/>
      <c r="D676" s="297"/>
      <c r="E676" s="297"/>
      <c r="F676" s="297"/>
      <c r="G676" s="297"/>
      <c r="H676" s="297"/>
      <c r="I676" s="297"/>
      <c r="J676" s="297"/>
      <c r="K676" s="298"/>
      <c r="L676" s="281" t="s">
        <v>4198</v>
      </c>
      <c r="M676" s="281"/>
      <c r="N676" s="281"/>
      <c r="O676" s="281" t="s">
        <v>4199</v>
      </c>
      <c r="P676" s="281"/>
      <c r="Q676" s="281"/>
      <c r="R676" s="275" t="s">
        <v>20</v>
      </c>
    </row>
    <row r="677" spans="1:18" ht="38.25" customHeight="1">
      <c r="A677" s="79" t="s">
        <v>7</v>
      </c>
      <c r="B677" s="80" t="s">
        <v>57</v>
      </c>
      <c r="C677" s="80" t="s">
        <v>4</v>
      </c>
      <c r="D677" s="81" t="s">
        <v>5</v>
      </c>
      <c r="E677" s="81" t="s">
        <v>6</v>
      </c>
      <c r="F677" s="81" t="s">
        <v>8</v>
      </c>
      <c r="G677" s="81" t="s">
        <v>9</v>
      </c>
      <c r="H677" s="81" t="s">
        <v>3277</v>
      </c>
      <c r="I677" s="81" t="s">
        <v>10</v>
      </c>
      <c r="J677" s="81" t="s">
        <v>3278</v>
      </c>
      <c r="K677" s="79" t="s">
        <v>12</v>
      </c>
      <c r="L677" s="262" t="s">
        <v>13</v>
      </c>
      <c r="M677" s="79" t="s">
        <v>14</v>
      </c>
      <c r="N677" s="79" t="s">
        <v>3</v>
      </c>
      <c r="O677" s="262" t="s">
        <v>13</v>
      </c>
      <c r="P677" s="79" t="s">
        <v>14</v>
      </c>
      <c r="Q677" s="79" t="s">
        <v>3</v>
      </c>
      <c r="R677" s="276"/>
    </row>
    <row r="678" spans="1:18" ht="13.8">
      <c r="A678" s="261">
        <v>1</v>
      </c>
      <c r="B678" s="135" t="s">
        <v>3272</v>
      </c>
      <c r="C678" s="135" t="s">
        <v>3279</v>
      </c>
      <c r="D678" s="135" t="s">
        <v>3280</v>
      </c>
      <c r="E678" s="135" t="s">
        <v>947</v>
      </c>
      <c r="F678" s="135" t="s">
        <v>62</v>
      </c>
      <c r="G678" s="135" t="s">
        <v>3275</v>
      </c>
      <c r="H678" s="135" t="s">
        <v>3281</v>
      </c>
      <c r="I678" s="135">
        <v>50438471</v>
      </c>
      <c r="J678" s="135" t="s">
        <v>47</v>
      </c>
      <c r="K678" s="135">
        <v>110</v>
      </c>
      <c r="L678" s="162">
        <v>195810</v>
      </c>
      <c r="M678" s="162">
        <v>0</v>
      </c>
      <c r="N678" s="162">
        <f t="shared" ref="N678:N687" si="69">L678+M678</f>
        <v>195810</v>
      </c>
      <c r="O678" s="162">
        <v>195810</v>
      </c>
      <c r="P678" s="162">
        <v>0</v>
      </c>
      <c r="Q678" s="162">
        <f t="shared" ref="Q678:Q687" si="70">O678+P678</f>
        <v>195810</v>
      </c>
      <c r="R678" s="266" t="s">
        <v>52</v>
      </c>
    </row>
    <row r="679" spans="1:18" ht="13.8">
      <c r="A679" s="261">
        <v>2</v>
      </c>
      <c r="B679" s="135" t="s">
        <v>3272</v>
      </c>
      <c r="C679" s="15" t="s">
        <v>3282</v>
      </c>
      <c r="D679" s="15" t="s">
        <v>3280</v>
      </c>
      <c r="E679" s="15" t="s">
        <v>947</v>
      </c>
      <c r="F679" s="15" t="s">
        <v>62</v>
      </c>
      <c r="G679" s="15" t="s">
        <v>3275</v>
      </c>
      <c r="H679" s="15" t="s">
        <v>3283</v>
      </c>
      <c r="I679" s="15">
        <v>4141216</v>
      </c>
      <c r="J679" s="15" t="s">
        <v>47</v>
      </c>
      <c r="K679" s="15">
        <v>110</v>
      </c>
      <c r="L679" s="14">
        <v>326760</v>
      </c>
      <c r="M679" s="14">
        <v>0</v>
      </c>
      <c r="N679" s="14">
        <f t="shared" si="69"/>
        <v>326760</v>
      </c>
      <c r="O679" s="14">
        <v>326760</v>
      </c>
      <c r="P679" s="14">
        <v>0</v>
      </c>
      <c r="Q679" s="14">
        <f t="shared" si="70"/>
        <v>326760</v>
      </c>
      <c r="R679" s="266" t="s">
        <v>52</v>
      </c>
    </row>
    <row r="680" spans="1:18" ht="13.8">
      <c r="A680" s="261">
        <v>3</v>
      </c>
      <c r="B680" s="135" t="s">
        <v>3272</v>
      </c>
      <c r="C680" s="15" t="s">
        <v>3284</v>
      </c>
      <c r="D680" s="15" t="s">
        <v>3285</v>
      </c>
      <c r="E680" s="15" t="s">
        <v>70</v>
      </c>
      <c r="F680" s="15" t="s">
        <v>62</v>
      </c>
      <c r="G680" s="15" t="s">
        <v>3275</v>
      </c>
      <c r="H680" s="15" t="s">
        <v>3286</v>
      </c>
      <c r="I680" s="15">
        <v>3506945</v>
      </c>
      <c r="J680" s="15" t="s">
        <v>47</v>
      </c>
      <c r="K680" s="15">
        <v>100</v>
      </c>
      <c r="L680" s="14">
        <v>158300</v>
      </c>
      <c r="M680" s="14">
        <v>0</v>
      </c>
      <c r="N680" s="14">
        <f t="shared" si="69"/>
        <v>158300</v>
      </c>
      <c r="O680" s="14">
        <v>158300</v>
      </c>
      <c r="P680" s="14">
        <v>0</v>
      </c>
      <c r="Q680" s="14">
        <f t="shared" si="70"/>
        <v>158300</v>
      </c>
      <c r="R680" s="266" t="s">
        <v>52</v>
      </c>
    </row>
    <row r="681" spans="1:18" ht="13.8">
      <c r="A681" s="261">
        <v>4</v>
      </c>
      <c r="B681" s="135" t="s">
        <v>3272</v>
      </c>
      <c r="C681" s="15" t="s">
        <v>3287</v>
      </c>
      <c r="D681" s="15" t="s">
        <v>3288</v>
      </c>
      <c r="E681" s="15" t="s">
        <v>17</v>
      </c>
      <c r="F681" s="15" t="s">
        <v>62</v>
      </c>
      <c r="G681" s="15" t="s">
        <v>3275</v>
      </c>
      <c r="H681" s="15" t="s">
        <v>3289</v>
      </c>
      <c r="I681" s="15">
        <v>4141218</v>
      </c>
      <c r="J681" s="15" t="s">
        <v>47</v>
      </c>
      <c r="K681" s="15">
        <v>80</v>
      </c>
      <c r="L681" s="14">
        <v>129272</v>
      </c>
      <c r="M681" s="14">
        <v>0</v>
      </c>
      <c r="N681" s="14">
        <f t="shared" si="69"/>
        <v>129272</v>
      </c>
      <c r="O681" s="14">
        <v>129272</v>
      </c>
      <c r="P681" s="14">
        <v>0</v>
      </c>
      <c r="Q681" s="14">
        <f t="shared" si="70"/>
        <v>129272</v>
      </c>
      <c r="R681" s="266" t="s">
        <v>52</v>
      </c>
    </row>
    <row r="682" spans="1:18" ht="13.8">
      <c r="A682" s="261">
        <v>5</v>
      </c>
      <c r="B682" s="135" t="s">
        <v>3272</v>
      </c>
      <c r="C682" s="15" t="s">
        <v>3290</v>
      </c>
      <c r="D682" s="15" t="s">
        <v>3291</v>
      </c>
      <c r="E682" s="15" t="s">
        <v>18</v>
      </c>
      <c r="F682" s="15" t="s">
        <v>62</v>
      </c>
      <c r="G682" s="15" t="s">
        <v>3275</v>
      </c>
      <c r="H682" s="15" t="s">
        <v>3292</v>
      </c>
      <c r="I682" s="15">
        <v>91053232</v>
      </c>
      <c r="J682" s="15" t="s">
        <v>50</v>
      </c>
      <c r="K682" s="15">
        <v>10</v>
      </c>
      <c r="L682" s="14">
        <v>4353</v>
      </c>
      <c r="M682" s="14">
        <v>1450</v>
      </c>
      <c r="N682" s="14">
        <f t="shared" si="69"/>
        <v>5803</v>
      </c>
      <c r="O682" s="14">
        <v>4353</v>
      </c>
      <c r="P682" s="14">
        <v>1450</v>
      </c>
      <c r="Q682" s="14">
        <f t="shared" si="70"/>
        <v>5803</v>
      </c>
      <c r="R682" s="266" t="s">
        <v>52</v>
      </c>
    </row>
    <row r="683" spans="1:18" ht="13.8">
      <c r="A683" s="261">
        <v>6</v>
      </c>
      <c r="B683" s="135" t="s">
        <v>3272</v>
      </c>
      <c r="C683" s="15" t="s">
        <v>3293</v>
      </c>
      <c r="D683" s="15" t="s">
        <v>3294</v>
      </c>
      <c r="E683" s="15" t="s">
        <v>26</v>
      </c>
      <c r="F683" s="15" t="s">
        <v>62</v>
      </c>
      <c r="G683" s="15" t="s">
        <v>3275</v>
      </c>
      <c r="H683" s="15" t="s">
        <v>3295</v>
      </c>
      <c r="I683" s="15">
        <v>90112217</v>
      </c>
      <c r="J683" s="15" t="s">
        <v>48</v>
      </c>
      <c r="K683" s="15">
        <v>15</v>
      </c>
      <c r="L683" s="14">
        <v>1432</v>
      </c>
      <c r="M683" s="14">
        <v>0</v>
      </c>
      <c r="N683" s="14">
        <f t="shared" si="69"/>
        <v>1432</v>
      </c>
      <c r="O683" s="14">
        <v>1432</v>
      </c>
      <c r="P683" s="14">
        <v>0</v>
      </c>
      <c r="Q683" s="14">
        <f t="shared" si="70"/>
        <v>1432</v>
      </c>
      <c r="R683" s="266" t="s">
        <v>52</v>
      </c>
    </row>
    <row r="684" spans="1:18" ht="13.8">
      <c r="A684" s="261">
        <v>7</v>
      </c>
      <c r="B684" s="135" t="s">
        <v>3272</v>
      </c>
      <c r="C684" s="15" t="s">
        <v>3296</v>
      </c>
      <c r="D684" s="15" t="s">
        <v>655</v>
      </c>
      <c r="E684" s="15"/>
      <c r="F684" s="15" t="s">
        <v>3297</v>
      </c>
      <c r="G684" s="15" t="s">
        <v>3298</v>
      </c>
      <c r="H684" s="15" t="s">
        <v>3299</v>
      </c>
      <c r="I684" s="15">
        <v>1103398</v>
      </c>
      <c r="J684" s="15" t="s">
        <v>48</v>
      </c>
      <c r="K684" s="15">
        <v>40</v>
      </c>
      <c r="L684" s="14">
        <v>9137</v>
      </c>
      <c r="M684" s="14">
        <v>0</v>
      </c>
      <c r="N684" s="14">
        <f t="shared" si="69"/>
        <v>9137</v>
      </c>
      <c r="O684" s="14">
        <v>9137</v>
      </c>
      <c r="P684" s="14">
        <v>0</v>
      </c>
      <c r="Q684" s="14">
        <f t="shared" si="70"/>
        <v>9137</v>
      </c>
      <c r="R684" s="266" t="s">
        <v>52</v>
      </c>
    </row>
    <row r="685" spans="1:18" ht="13.8">
      <c r="A685" s="261">
        <v>8</v>
      </c>
      <c r="B685" s="135" t="s">
        <v>3272</v>
      </c>
      <c r="C685" s="15" t="s">
        <v>3300</v>
      </c>
      <c r="D685" s="15" t="s">
        <v>3301</v>
      </c>
      <c r="E685" s="15" t="s">
        <v>27</v>
      </c>
      <c r="F685" s="15" t="s">
        <v>3302</v>
      </c>
      <c r="G685" s="15" t="s">
        <v>3303</v>
      </c>
      <c r="H685" s="15" t="s">
        <v>3304</v>
      </c>
      <c r="I685" s="15">
        <v>9623495</v>
      </c>
      <c r="J685" s="15" t="s">
        <v>48</v>
      </c>
      <c r="K685" s="15">
        <v>28</v>
      </c>
      <c r="L685" s="14">
        <v>10380</v>
      </c>
      <c r="M685" s="14">
        <v>0</v>
      </c>
      <c r="N685" s="14">
        <f t="shared" si="69"/>
        <v>10380</v>
      </c>
      <c r="O685" s="14">
        <v>10380</v>
      </c>
      <c r="P685" s="14">
        <v>0</v>
      </c>
      <c r="Q685" s="14">
        <f t="shared" si="70"/>
        <v>10380</v>
      </c>
      <c r="R685" s="266" t="s">
        <v>52</v>
      </c>
    </row>
    <row r="686" spans="1:18" ht="13.8">
      <c r="A686" s="211">
        <v>9</v>
      </c>
      <c r="B686" s="161" t="s">
        <v>3272</v>
      </c>
      <c r="C686" s="267" t="s">
        <v>3646</v>
      </c>
      <c r="D686" s="267" t="s">
        <v>3280</v>
      </c>
      <c r="E686" s="267">
        <v>49</v>
      </c>
      <c r="F686" s="267" t="s">
        <v>62</v>
      </c>
      <c r="G686" s="267" t="s">
        <v>3275</v>
      </c>
      <c r="H686" s="267" t="s">
        <v>3647</v>
      </c>
      <c r="I686" s="267">
        <v>50437889</v>
      </c>
      <c r="J686" s="267" t="s">
        <v>51</v>
      </c>
      <c r="K686" s="268">
        <v>85</v>
      </c>
      <c r="L686" s="14">
        <v>81575</v>
      </c>
      <c r="M686" s="14">
        <v>0</v>
      </c>
      <c r="N686" s="14">
        <f t="shared" si="69"/>
        <v>81575</v>
      </c>
      <c r="O686" s="14">
        <v>81575</v>
      </c>
      <c r="P686" s="14">
        <v>0</v>
      </c>
      <c r="Q686" s="14">
        <f t="shared" si="70"/>
        <v>81575</v>
      </c>
      <c r="R686" s="266" t="s">
        <v>52</v>
      </c>
    </row>
    <row r="687" spans="1:18" ht="13.8">
      <c r="A687" s="211">
        <v>10</v>
      </c>
      <c r="B687" s="161" t="s">
        <v>3272</v>
      </c>
      <c r="C687" s="267" t="s">
        <v>3648</v>
      </c>
      <c r="D687" s="267" t="s">
        <v>3649</v>
      </c>
      <c r="E687" s="267" t="s">
        <v>19</v>
      </c>
      <c r="F687" s="267" t="s">
        <v>62</v>
      </c>
      <c r="G687" s="267" t="s">
        <v>3275</v>
      </c>
      <c r="H687" s="267" t="s">
        <v>3289</v>
      </c>
      <c r="I687" s="267">
        <v>50437891</v>
      </c>
      <c r="J687" s="267" t="s">
        <v>51</v>
      </c>
      <c r="K687" s="268">
        <v>80</v>
      </c>
      <c r="L687" s="14">
        <v>6396</v>
      </c>
      <c r="M687" s="14">
        <v>0</v>
      </c>
      <c r="N687" s="14">
        <f t="shared" si="69"/>
        <v>6396</v>
      </c>
      <c r="O687" s="14">
        <v>6396</v>
      </c>
      <c r="P687" s="14">
        <v>0</v>
      </c>
      <c r="Q687" s="14">
        <f t="shared" si="70"/>
        <v>6396</v>
      </c>
      <c r="R687" s="266" t="s">
        <v>52</v>
      </c>
    </row>
    <row r="688" spans="1:18" ht="15" customHeight="1">
      <c r="A688" s="282"/>
      <c r="B688" s="283"/>
      <c r="C688" s="283"/>
      <c r="D688" s="283"/>
      <c r="E688" s="283"/>
      <c r="F688" s="283"/>
      <c r="G688" s="283"/>
      <c r="H688" s="283"/>
      <c r="I688" s="283"/>
      <c r="J688" s="283"/>
      <c r="K688" s="284"/>
      <c r="L688" s="205">
        <f t="shared" ref="L688:Q688" si="71">SUM(L678:L687)</f>
        <v>923415</v>
      </c>
      <c r="M688" s="205">
        <f t="shared" si="71"/>
        <v>1450</v>
      </c>
      <c r="N688" s="205">
        <f t="shared" si="71"/>
        <v>924865</v>
      </c>
      <c r="O688" s="205">
        <f t="shared" si="71"/>
        <v>923415</v>
      </c>
      <c r="P688" s="205">
        <f t="shared" si="71"/>
        <v>1450</v>
      </c>
      <c r="Q688" s="205">
        <f t="shared" si="71"/>
        <v>924865</v>
      </c>
    </row>
    <row r="689" spans="1:18" ht="36" customHeight="1">
      <c r="A689" s="274"/>
      <c r="B689" s="274"/>
      <c r="C689" s="274"/>
      <c r="D689" s="274"/>
      <c r="E689" s="274"/>
      <c r="F689" s="274"/>
      <c r="G689" s="274"/>
      <c r="H689" s="274"/>
      <c r="I689" s="274"/>
      <c r="J689" s="274"/>
      <c r="K689" s="274"/>
      <c r="L689" s="27"/>
      <c r="M689" s="111"/>
      <c r="N689" s="111"/>
      <c r="O689" s="111"/>
      <c r="P689" s="111"/>
      <c r="Q689" s="111"/>
    </row>
    <row r="690" spans="1:18" ht="32.1" customHeight="1">
      <c r="A690" s="104" t="s">
        <v>834</v>
      </c>
      <c r="B690" s="287" t="s">
        <v>2464</v>
      </c>
      <c r="C690" s="288"/>
      <c r="D690" s="288"/>
      <c r="E690" s="288"/>
      <c r="F690" s="288"/>
      <c r="G690" s="288"/>
      <c r="H690" s="288"/>
      <c r="I690" s="288"/>
      <c r="J690" s="288"/>
      <c r="K690" s="289"/>
      <c r="L690" s="281" t="s">
        <v>4198</v>
      </c>
      <c r="M690" s="281"/>
      <c r="N690" s="281"/>
      <c r="O690" s="281" t="s">
        <v>4199</v>
      </c>
      <c r="P690" s="281"/>
      <c r="Q690" s="281"/>
      <c r="R690" s="275" t="s">
        <v>20</v>
      </c>
    </row>
    <row r="691" spans="1:18" ht="42" customHeight="1">
      <c r="A691" s="79" t="s">
        <v>7</v>
      </c>
      <c r="B691" s="80" t="s">
        <v>31</v>
      </c>
      <c r="C691" s="80" t="s">
        <v>4</v>
      </c>
      <c r="D691" s="81" t="s">
        <v>5</v>
      </c>
      <c r="E691" s="81" t="s">
        <v>6</v>
      </c>
      <c r="F691" s="81" t="s">
        <v>8</v>
      </c>
      <c r="G691" s="81" t="s">
        <v>9</v>
      </c>
      <c r="H691" s="81" t="s">
        <v>22</v>
      </c>
      <c r="I691" s="81" t="s">
        <v>10</v>
      </c>
      <c r="J691" s="81" t="s">
        <v>11</v>
      </c>
      <c r="K691" s="79" t="s">
        <v>12</v>
      </c>
      <c r="L691" s="262" t="s">
        <v>13</v>
      </c>
      <c r="M691" s="79" t="s">
        <v>14</v>
      </c>
      <c r="N691" s="79" t="s">
        <v>3</v>
      </c>
      <c r="O691" s="262" t="s">
        <v>13</v>
      </c>
      <c r="P691" s="79" t="s">
        <v>14</v>
      </c>
      <c r="Q691" s="79" t="s">
        <v>3</v>
      </c>
      <c r="R691" s="276"/>
    </row>
    <row r="692" spans="1:18" ht="12.75" customHeight="1">
      <c r="A692" s="266">
        <v>1</v>
      </c>
      <c r="B692" s="15" t="s">
        <v>2464</v>
      </c>
      <c r="C692" s="15" t="s">
        <v>2669</v>
      </c>
      <c r="D692" s="15" t="s">
        <v>2619</v>
      </c>
      <c r="E692" s="15" t="s">
        <v>2670</v>
      </c>
      <c r="F692" s="15" t="s">
        <v>1357</v>
      </c>
      <c r="G692" s="15" t="s">
        <v>2467</v>
      </c>
      <c r="H692" s="15" t="s">
        <v>2671</v>
      </c>
      <c r="I692" s="15" t="s">
        <v>4020</v>
      </c>
      <c r="J692" s="15" t="s">
        <v>49</v>
      </c>
      <c r="K692" s="47" t="s">
        <v>2672</v>
      </c>
      <c r="L692" s="14">
        <v>957</v>
      </c>
      <c r="M692" s="14">
        <v>1291</v>
      </c>
      <c r="N692" s="21">
        <f t="shared" ref="N692:N718" si="72">L692+M692</f>
        <v>2248</v>
      </c>
      <c r="O692" s="14">
        <v>957</v>
      </c>
      <c r="P692" s="14">
        <v>1291</v>
      </c>
      <c r="Q692" s="21">
        <f t="shared" ref="Q692:Q718" si="73">O692+P692</f>
        <v>2248</v>
      </c>
      <c r="R692" s="266" t="s">
        <v>66</v>
      </c>
    </row>
    <row r="693" spans="1:18" ht="12.75" customHeight="1">
      <c r="A693" s="266">
        <v>2</v>
      </c>
      <c r="B693" s="28" t="s">
        <v>2464</v>
      </c>
      <c r="C693" s="29" t="s">
        <v>2673</v>
      </c>
      <c r="D693" s="29" t="s">
        <v>2623</v>
      </c>
      <c r="E693" s="29" t="s">
        <v>2674</v>
      </c>
      <c r="F693" s="29" t="s">
        <v>1357</v>
      </c>
      <c r="G693" s="29" t="s">
        <v>2467</v>
      </c>
      <c r="H693" s="29" t="s">
        <v>2675</v>
      </c>
      <c r="I693" s="29" t="s">
        <v>4021</v>
      </c>
      <c r="J693" s="29" t="s">
        <v>49</v>
      </c>
      <c r="K693" s="47" t="s">
        <v>2676</v>
      </c>
      <c r="L693" s="30">
        <v>2045</v>
      </c>
      <c r="M693" s="30">
        <v>4213</v>
      </c>
      <c r="N693" s="21">
        <f t="shared" si="72"/>
        <v>6258</v>
      </c>
      <c r="O693" s="30">
        <v>2045</v>
      </c>
      <c r="P693" s="30">
        <v>4213</v>
      </c>
      <c r="Q693" s="21">
        <f t="shared" si="73"/>
        <v>6258</v>
      </c>
      <c r="R693" s="266" t="s">
        <v>66</v>
      </c>
    </row>
    <row r="694" spans="1:18" ht="12.75" customHeight="1">
      <c r="A694" s="266">
        <v>3</v>
      </c>
      <c r="B694" s="28" t="s">
        <v>2464</v>
      </c>
      <c r="C694" s="29" t="s">
        <v>2677</v>
      </c>
      <c r="D694" s="29" t="s">
        <v>2678</v>
      </c>
      <c r="E694" s="29" t="s">
        <v>27</v>
      </c>
      <c r="F694" s="29" t="s">
        <v>1357</v>
      </c>
      <c r="G694" s="29" t="s">
        <v>2467</v>
      </c>
      <c r="H694" s="29" t="s">
        <v>2679</v>
      </c>
      <c r="I694" s="29" t="s">
        <v>4022</v>
      </c>
      <c r="J694" s="29" t="s">
        <v>49</v>
      </c>
      <c r="K694" s="47" t="s">
        <v>2588</v>
      </c>
      <c r="L694" s="30">
        <v>151</v>
      </c>
      <c r="M694" s="30">
        <v>210</v>
      </c>
      <c r="N694" s="21">
        <f t="shared" si="72"/>
        <v>361</v>
      </c>
      <c r="O694" s="30">
        <v>151</v>
      </c>
      <c r="P694" s="30">
        <v>210</v>
      </c>
      <c r="Q694" s="21">
        <f t="shared" si="73"/>
        <v>361</v>
      </c>
      <c r="R694" s="266" t="s">
        <v>66</v>
      </c>
    </row>
    <row r="695" spans="1:18" ht="12.75" customHeight="1">
      <c r="A695" s="266">
        <v>4</v>
      </c>
      <c r="B695" s="15" t="s">
        <v>2464</v>
      </c>
      <c r="C695" s="15" t="s">
        <v>2677</v>
      </c>
      <c r="D695" s="15" t="s">
        <v>2678</v>
      </c>
      <c r="E695" s="15" t="s">
        <v>27</v>
      </c>
      <c r="F695" s="15" t="s">
        <v>1357</v>
      </c>
      <c r="G695" s="15" t="s">
        <v>2467</v>
      </c>
      <c r="H695" s="15" t="s">
        <v>2680</v>
      </c>
      <c r="I695" s="15" t="s">
        <v>4023</v>
      </c>
      <c r="J695" s="15" t="s">
        <v>49</v>
      </c>
      <c r="K695" s="47" t="s">
        <v>2681</v>
      </c>
      <c r="L695" s="14">
        <v>5</v>
      </c>
      <c r="M695" s="14">
        <v>8</v>
      </c>
      <c r="N695" s="21">
        <f t="shared" si="72"/>
        <v>13</v>
      </c>
      <c r="O695" s="14">
        <v>5</v>
      </c>
      <c r="P695" s="14">
        <v>8</v>
      </c>
      <c r="Q695" s="21">
        <f t="shared" si="73"/>
        <v>13</v>
      </c>
      <c r="R695" s="266" t="s">
        <v>66</v>
      </c>
    </row>
    <row r="696" spans="1:18" ht="12.75" customHeight="1">
      <c r="A696" s="266">
        <v>5</v>
      </c>
      <c r="B696" s="28" t="s">
        <v>2464</v>
      </c>
      <c r="C696" s="29" t="s">
        <v>2682</v>
      </c>
      <c r="D696" s="29" t="s">
        <v>2602</v>
      </c>
      <c r="E696" s="29" t="s">
        <v>2683</v>
      </c>
      <c r="F696" s="29" t="s">
        <v>1357</v>
      </c>
      <c r="G696" s="29" t="s">
        <v>2467</v>
      </c>
      <c r="H696" s="29" t="s">
        <v>2684</v>
      </c>
      <c r="I696" s="29" t="s">
        <v>4024</v>
      </c>
      <c r="J696" s="29" t="s">
        <v>49</v>
      </c>
      <c r="K696" s="47" t="s">
        <v>2685</v>
      </c>
      <c r="L696" s="30">
        <v>1646</v>
      </c>
      <c r="M696" s="30">
        <v>2632</v>
      </c>
      <c r="N696" s="21">
        <f t="shared" si="72"/>
        <v>4278</v>
      </c>
      <c r="O696" s="30">
        <v>1646</v>
      </c>
      <c r="P696" s="30">
        <v>2632</v>
      </c>
      <c r="Q696" s="21">
        <f t="shared" si="73"/>
        <v>4278</v>
      </c>
      <c r="R696" s="266" t="s">
        <v>66</v>
      </c>
    </row>
    <row r="697" spans="1:18" ht="12.75" customHeight="1">
      <c r="A697" s="266">
        <v>6</v>
      </c>
      <c r="B697" s="28" t="s">
        <v>2464</v>
      </c>
      <c r="C697" s="29" t="s">
        <v>2686</v>
      </c>
      <c r="D697" s="29" t="s">
        <v>2591</v>
      </c>
      <c r="E697" s="29" t="s">
        <v>2687</v>
      </c>
      <c r="F697" s="29" t="s">
        <v>1357</v>
      </c>
      <c r="G697" s="29" t="s">
        <v>2467</v>
      </c>
      <c r="H697" s="29" t="s">
        <v>2688</v>
      </c>
      <c r="I697" s="29" t="s">
        <v>4025</v>
      </c>
      <c r="J697" s="29" t="s">
        <v>49</v>
      </c>
      <c r="K697" s="47" t="s">
        <v>2588</v>
      </c>
      <c r="L697" s="30">
        <v>767</v>
      </c>
      <c r="M697" s="30">
        <v>1172</v>
      </c>
      <c r="N697" s="21">
        <f t="shared" si="72"/>
        <v>1939</v>
      </c>
      <c r="O697" s="30">
        <v>767</v>
      </c>
      <c r="P697" s="30">
        <v>1172</v>
      </c>
      <c r="Q697" s="21">
        <f t="shared" si="73"/>
        <v>1939</v>
      </c>
      <c r="R697" s="266" t="s">
        <v>66</v>
      </c>
    </row>
    <row r="698" spans="1:18" ht="12.75" customHeight="1">
      <c r="A698" s="266">
        <v>7</v>
      </c>
      <c r="B698" s="28" t="s">
        <v>2464</v>
      </c>
      <c r="C698" s="29" t="s">
        <v>2689</v>
      </c>
      <c r="D698" s="29" t="s">
        <v>2644</v>
      </c>
      <c r="E698" s="29" t="s">
        <v>19</v>
      </c>
      <c r="F698" s="29" t="s">
        <v>1357</v>
      </c>
      <c r="G698" s="29" t="s">
        <v>2467</v>
      </c>
      <c r="H698" s="29" t="s">
        <v>2690</v>
      </c>
      <c r="I698" s="29" t="s">
        <v>4026</v>
      </c>
      <c r="J698" s="29" t="s">
        <v>49</v>
      </c>
      <c r="K698" s="47" t="s">
        <v>2588</v>
      </c>
      <c r="L698" s="30">
        <v>1002</v>
      </c>
      <c r="M698" s="30">
        <v>4009</v>
      </c>
      <c r="N698" s="21">
        <f t="shared" si="72"/>
        <v>5011</v>
      </c>
      <c r="O698" s="30">
        <v>1002</v>
      </c>
      <c r="P698" s="30">
        <v>4009</v>
      </c>
      <c r="Q698" s="21">
        <f t="shared" si="73"/>
        <v>5011</v>
      </c>
      <c r="R698" s="266" t="s">
        <v>66</v>
      </c>
    </row>
    <row r="699" spans="1:18" ht="12.75" customHeight="1">
      <c r="A699" s="266">
        <v>8</v>
      </c>
      <c r="B699" s="28" t="s">
        <v>2464</v>
      </c>
      <c r="C699" s="29" t="s">
        <v>2691</v>
      </c>
      <c r="D699" s="29" t="s">
        <v>2692</v>
      </c>
      <c r="E699" s="29" t="s">
        <v>2670</v>
      </c>
      <c r="F699" s="29" t="s">
        <v>1357</v>
      </c>
      <c r="G699" s="29" t="s">
        <v>2467</v>
      </c>
      <c r="H699" s="29" t="s">
        <v>2693</v>
      </c>
      <c r="I699" s="29" t="s">
        <v>4027</v>
      </c>
      <c r="J699" s="29" t="s">
        <v>49</v>
      </c>
      <c r="K699" s="47" t="s">
        <v>2685</v>
      </c>
      <c r="L699" s="30">
        <v>588</v>
      </c>
      <c r="M699" s="30">
        <v>850</v>
      </c>
      <c r="N699" s="21">
        <f t="shared" si="72"/>
        <v>1438</v>
      </c>
      <c r="O699" s="30">
        <v>588</v>
      </c>
      <c r="P699" s="30">
        <v>850</v>
      </c>
      <c r="Q699" s="21">
        <f t="shared" si="73"/>
        <v>1438</v>
      </c>
      <c r="R699" s="266" t="s">
        <v>66</v>
      </c>
    </row>
    <row r="700" spans="1:18" ht="12.75" customHeight="1">
      <c r="A700" s="266">
        <v>9</v>
      </c>
      <c r="B700" s="28" t="s">
        <v>2464</v>
      </c>
      <c r="C700" s="29" t="s">
        <v>2694</v>
      </c>
      <c r="D700" s="29" t="s">
        <v>2582</v>
      </c>
      <c r="E700" s="29" t="s">
        <v>2670</v>
      </c>
      <c r="F700" s="29" t="s">
        <v>1357</v>
      </c>
      <c r="G700" s="29" t="s">
        <v>2467</v>
      </c>
      <c r="H700" s="29" t="s">
        <v>2695</v>
      </c>
      <c r="I700" s="29" t="s">
        <v>4028</v>
      </c>
      <c r="J700" s="29" t="s">
        <v>49</v>
      </c>
      <c r="K700" s="47" t="s">
        <v>2696</v>
      </c>
      <c r="L700" s="30">
        <v>32476</v>
      </c>
      <c r="M700" s="30">
        <v>51264</v>
      </c>
      <c r="N700" s="21">
        <f t="shared" si="72"/>
        <v>83740</v>
      </c>
      <c r="O700" s="30">
        <v>32476</v>
      </c>
      <c r="P700" s="30">
        <v>51264</v>
      </c>
      <c r="Q700" s="21">
        <f t="shared" si="73"/>
        <v>83740</v>
      </c>
      <c r="R700" s="266" t="s">
        <v>66</v>
      </c>
    </row>
    <row r="701" spans="1:18" ht="12.75" customHeight="1">
      <c r="A701" s="266">
        <v>10</v>
      </c>
      <c r="B701" s="28" t="s">
        <v>2464</v>
      </c>
      <c r="C701" s="29" t="s">
        <v>2697</v>
      </c>
      <c r="D701" s="29" t="s">
        <v>2582</v>
      </c>
      <c r="E701" s="29" t="s">
        <v>2670</v>
      </c>
      <c r="F701" s="29" t="s">
        <v>1357</v>
      </c>
      <c r="G701" s="29" t="s">
        <v>2467</v>
      </c>
      <c r="H701" s="29" t="s">
        <v>2698</v>
      </c>
      <c r="I701" s="29" t="s">
        <v>4029</v>
      </c>
      <c r="J701" s="29" t="s">
        <v>49</v>
      </c>
      <c r="K701" s="47" t="s">
        <v>2584</v>
      </c>
      <c r="L701" s="30">
        <v>346</v>
      </c>
      <c r="M701" s="30">
        <v>587</v>
      </c>
      <c r="N701" s="21">
        <f t="shared" si="72"/>
        <v>933</v>
      </c>
      <c r="O701" s="30">
        <v>346</v>
      </c>
      <c r="P701" s="30">
        <v>587</v>
      </c>
      <c r="Q701" s="21">
        <f t="shared" si="73"/>
        <v>933</v>
      </c>
      <c r="R701" s="266" t="s">
        <v>66</v>
      </c>
    </row>
    <row r="702" spans="1:18" ht="12.75" customHeight="1">
      <c r="A702" s="266">
        <v>11</v>
      </c>
      <c r="B702" s="28" t="s">
        <v>2464</v>
      </c>
      <c r="C702" s="29" t="s">
        <v>2697</v>
      </c>
      <c r="D702" s="15" t="s">
        <v>2582</v>
      </c>
      <c r="E702" s="29" t="s">
        <v>2670</v>
      </c>
      <c r="F702" s="29" t="s">
        <v>1357</v>
      </c>
      <c r="G702" s="29" t="s">
        <v>2467</v>
      </c>
      <c r="H702" s="29" t="s">
        <v>2699</v>
      </c>
      <c r="I702" s="29" t="s">
        <v>4030</v>
      </c>
      <c r="J702" s="29" t="s">
        <v>49</v>
      </c>
      <c r="K702" s="47" t="s">
        <v>2676</v>
      </c>
      <c r="L702" s="30">
        <v>7667</v>
      </c>
      <c r="M702" s="30">
        <v>14283</v>
      </c>
      <c r="N702" s="21">
        <f t="shared" si="72"/>
        <v>21950</v>
      </c>
      <c r="O702" s="30">
        <v>7667</v>
      </c>
      <c r="P702" s="30">
        <v>14283</v>
      </c>
      <c r="Q702" s="21">
        <f t="shared" si="73"/>
        <v>21950</v>
      </c>
      <c r="R702" s="266" t="s">
        <v>66</v>
      </c>
    </row>
    <row r="703" spans="1:18" ht="12.75" customHeight="1">
      <c r="A703" s="266">
        <v>12</v>
      </c>
      <c r="B703" s="28" t="s">
        <v>2464</v>
      </c>
      <c r="C703" s="29" t="s">
        <v>2697</v>
      </c>
      <c r="D703" s="29" t="s">
        <v>2582</v>
      </c>
      <c r="E703" s="29" t="s">
        <v>2670</v>
      </c>
      <c r="F703" s="29" t="s">
        <v>1357</v>
      </c>
      <c r="G703" s="29" t="s">
        <v>2467</v>
      </c>
      <c r="H703" s="29" t="s">
        <v>4031</v>
      </c>
      <c r="I703" s="29" t="s">
        <v>4032</v>
      </c>
      <c r="J703" s="29" t="s">
        <v>49</v>
      </c>
      <c r="K703" s="47" t="s">
        <v>2700</v>
      </c>
      <c r="L703" s="30">
        <v>1000</v>
      </c>
      <c r="M703" s="30">
        <v>0</v>
      </c>
      <c r="N703" s="21">
        <f t="shared" si="72"/>
        <v>1000</v>
      </c>
      <c r="O703" s="30">
        <v>1000</v>
      </c>
      <c r="P703" s="30">
        <v>0</v>
      </c>
      <c r="Q703" s="21">
        <f t="shared" si="73"/>
        <v>1000</v>
      </c>
      <c r="R703" s="266" t="s">
        <v>66</v>
      </c>
    </row>
    <row r="704" spans="1:18" ht="12.75" customHeight="1">
      <c r="A704" s="266">
        <v>13</v>
      </c>
      <c r="B704" s="28" t="s">
        <v>2464</v>
      </c>
      <c r="C704" s="29" t="s">
        <v>2697</v>
      </c>
      <c r="D704" s="29" t="s">
        <v>2582</v>
      </c>
      <c r="E704" s="29" t="s">
        <v>2670</v>
      </c>
      <c r="F704" s="29" t="s">
        <v>1357</v>
      </c>
      <c r="G704" s="29" t="s">
        <v>2467</v>
      </c>
      <c r="H704" s="29" t="s">
        <v>2701</v>
      </c>
      <c r="I704" s="29" t="s">
        <v>4033</v>
      </c>
      <c r="J704" s="29" t="s">
        <v>49</v>
      </c>
      <c r="K704" s="47" t="s">
        <v>2681</v>
      </c>
      <c r="L704" s="30">
        <v>375</v>
      </c>
      <c r="M704" s="30">
        <v>474</v>
      </c>
      <c r="N704" s="21">
        <f t="shared" si="72"/>
        <v>849</v>
      </c>
      <c r="O704" s="30">
        <v>375</v>
      </c>
      <c r="P704" s="30">
        <v>474</v>
      </c>
      <c r="Q704" s="21">
        <f t="shared" si="73"/>
        <v>849</v>
      </c>
      <c r="R704" s="266" t="s">
        <v>66</v>
      </c>
    </row>
    <row r="705" spans="1:18" ht="12.75" customHeight="1">
      <c r="A705" s="266">
        <v>14</v>
      </c>
      <c r="B705" s="15" t="s">
        <v>2464</v>
      </c>
      <c r="C705" s="15" t="s">
        <v>2697</v>
      </c>
      <c r="D705" s="15" t="s">
        <v>2582</v>
      </c>
      <c r="E705" s="15" t="s">
        <v>2670</v>
      </c>
      <c r="F705" s="15" t="s">
        <v>1357</v>
      </c>
      <c r="G705" s="15" t="s">
        <v>2467</v>
      </c>
      <c r="H705" s="15" t="s">
        <v>2702</v>
      </c>
      <c r="I705" s="15" t="s">
        <v>4034</v>
      </c>
      <c r="J705" s="15" t="s">
        <v>49</v>
      </c>
      <c r="K705" s="47" t="s">
        <v>2676</v>
      </c>
      <c r="L705" s="14">
        <v>1834</v>
      </c>
      <c r="M705" s="14">
        <v>3643</v>
      </c>
      <c r="N705" s="21">
        <f t="shared" si="72"/>
        <v>5477</v>
      </c>
      <c r="O705" s="14">
        <v>1834</v>
      </c>
      <c r="P705" s="14">
        <v>3643</v>
      </c>
      <c r="Q705" s="21">
        <f t="shared" si="73"/>
        <v>5477</v>
      </c>
      <c r="R705" s="266" t="s">
        <v>66</v>
      </c>
    </row>
    <row r="706" spans="1:18" ht="12.75" customHeight="1">
      <c r="A706" s="266">
        <v>15</v>
      </c>
      <c r="B706" s="28" t="s">
        <v>2464</v>
      </c>
      <c r="C706" s="29" t="s">
        <v>2703</v>
      </c>
      <c r="D706" s="29" t="s">
        <v>2623</v>
      </c>
      <c r="E706" s="29" t="s">
        <v>69</v>
      </c>
      <c r="F706" s="29" t="s">
        <v>1357</v>
      </c>
      <c r="G706" s="29" t="s">
        <v>2467</v>
      </c>
      <c r="H706" s="29" t="s">
        <v>2704</v>
      </c>
      <c r="I706" s="29" t="s">
        <v>4035</v>
      </c>
      <c r="J706" s="29" t="s">
        <v>49</v>
      </c>
      <c r="K706" s="47" t="s">
        <v>2672</v>
      </c>
      <c r="L706" s="30">
        <v>1000</v>
      </c>
      <c r="M706" s="30">
        <v>0</v>
      </c>
      <c r="N706" s="21">
        <f t="shared" si="72"/>
        <v>1000</v>
      </c>
      <c r="O706" s="30">
        <v>1000</v>
      </c>
      <c r="P706" s="30">
        <v>0</v>
      </c>
      <c r="Q706" s="21">
        <f t="shared" si="73"/>
        <v>1000</v>
      </c>
      <c r="R706" s="266" t="s">
        <v>66</v>
      </c>
    </row>
    <row r="707" spans="1:18" ht="12.75" customHeight="1">
      <c r="A707" s="266">
        <v>16</v>
      </c>
      <c r="B707" s="28" t="s">
        <v>2464</v>
      </c>
      <c r="C707" s="29" t="s">
        <v>2705</v>
      </c>
      <c r="D707" s="29" t="s">
        <v>2582</v>
      </c>
      <c r="E707" s="29" t="s">
        <v>2706</v>
      </c>
      <c r="F707" s="29" t="s">
        <v>1357</v>
      </c>
      <c r="G707" s="29" t="s">
        <v>2467</v>
      </c>
      <c r="H707" s="29" t="s">
        <v>2707</v>
      </c>
      <c r="I707" s="29" t="s">
        <v>4036</v>
      </c>
      <c r="J707" s="29" t="s">
        <v>49</v>
      </c>
      <c r="K707" s="47" t="s">
        <v>2605</v>
      </c>
      <c r="L707" s="30">
        <v>257</v>
      </c>
      <c r="M707" s="30">
        <v>372</v>
      </c>
      <c r="N707" s="21">
        <f t="shared" si="72"/>
        <v>629</v>
      </c>
      <c r="O707" s="30">
        <v>257</v>
      </c>
      <c r="P707" s="30">
        <v>372</v>
      </c>
      <c r="Q707" s="21">
        <f t="shared" si="73"/>
        <v>629</v>
      </c>
      <c r="R707" s="266" t="s">
        <v>66</v>
      </c>
    </row>
    <row r="708" spans="1:18" ht="12.75" customHeight="1">
      <c r="A708" s="266">
        <v>17</v>
      </c>
      <c r="B708" s="28" t="s">
        <v>2464</v>
      </c>
      <c r="C708" s="29" t="s">
        <v>2694</v>
      </c>
      <c r="D708" s="29" t="s">
        <v>1355</v>
      </c>
      <c r="E708" s="29" t="s">
        <v>459</v>
      </c>
      <c r="F708" s="29" t="s">
        <v>1357</v>
      </c>
      <c r="G708" s="29" t="s">
        <v>2467</v>
      </c>
      <c r="H708" s="29" t="s">
        <v>2708</v>
      </c>
      <c r="I708" s="29" t="s">
        <v>4037</v>
      </c>
      <c r="J708" s="29" t="s">
        <v>49</v>
      </c>
      <c r="K708" s="47" t="s">
        <v>2672</v>
      </c>
      <c r="L708" s="30">
        <v>819</v>
      </c>
      <c r="M708" s="30">
        <v>938</v>
      </c>
      <c r="N708" s="21">
        <f>L708+M708</f>
        <v>1757</v>
      </c>
      <c r="O708" s="30">
        <v>819</v>
      </c>
      <c r="P708" s="30">
        <v>938</v>
      </c>
      <c r="Q708" s="21">
        <f>O708+P708</f>
        <v>1757</v>
      </c>
      <c r="R708" s="266" t="s">
        <v>66</v>
      </c>
    </row>
    <row r="709" spans="1:18" ht="12.75" customHeight="1">
      <c r="A709" s="266">
        <v>18</v>
      </c>
      <c r="B709" s="28" t="s">
        <v>2464</v>
      </c>
      <c r="C709" s="29" t="s">
        <v>2709</v>
      </c>
      <c r="D709" s="29" t="s">
        <v>2582</v>
      </c>
      <c r="E709" s="29" t="s">
        <v>2670</v>
      </c>
      <c r="F709" s="29" t="s">
        <v>1357</v>
      </c>
      <c r="G709" s="29" t="s">
        <v>2467</v>
      </c>
      <c r="H709" s="29" t="s">
        <v>2710</v>
      </c>
      <c r="I709" s="29" t="s">
        <v>4038</v>
      </c>
      <c r="J709" s="29" t="s">
        <v>49</v>
      </c>
      <c r="K709" s="47" t="s">
        <v>2711</v>
      </c>
      <c r="L709" s="30">
        <v>2176</v>
      </c>
      <c r="M709" s="30">
        <v>4372</v>
      </c>
      <c r="N709" s="21">
        <f t="shared" si="72"/>
        <v>6548</v>
      </c>
      <c r="O709" s="30">
        <v>2176</v>
      </c>
      <c r="P709" s="30">
        <v>4372</v>
      </c>
      <c r="Q709" s="21">
        <f t="shared" si="73"/>
        <v>6548</v>
      </c>
      <c r="R709" s="266" t="s">
        <v>66</v>
      </c>
    </row>
    <row r="710" spans="1:18" ht="12.75" customHeight="1">
      <c r="A710" s="266">
        <v>19</v>
      </c>
      <c r="B710" s="28" t="s">
        <v>2464</v>
      </c>
      <c r="C710" s="29" t="s">
        <v>2358</v>
      </c>
      <c r="D710" s="29" t="s">
        <v>2712</v>
      </c>
      <c r="E710" s="29"/>
      <c r="F710" s="29" t="s">
        <v>1357</v>
      </c>
      <c r="G710" s="29" t="s">
        <v>2467</v>
      </c>
      <c r="H710" s="29" t="s">
        <v>2713</v>
      </c>
      <c r="I710" s="29" t="s">
        <v>4039</v>
      </c>
      <c r="J710" s="29" t="s">
        <v>2714</v>
      </c>
      <c r="K710" s="47">
        <v>70</v>
      </c>
      <c r="L710" s="30">
        <v>51047</v>
      </c>
      <c r="M710" s="30">
        <v>142634</v>
      </c>
      <c r="N710" s="21">
        <f t="shared" si="72"/>
        <v>193681</v>
      </c>
      <c r="O710" s="30">
        <v>51047</v>
      </c>
      <c r="P710" s="30">
        <v>142634</v>
      </c>
      <c r="Q710" s="21">
        <f t="shared" si="73"/>
        <v>193681</v>
      </c>
      <c r="R710" s="266" t="s">
        <v>66</v>
      </c>
    </row>
    <row r="711" spans="1:18" ht="12.75" customHeight="1">
      <c r="A711" s="266">
        <v>20</v>
      </c>
      <c r="B711" s="28" t="s">
        <v>2464</v>
      </c>
      <c r="C711" s="29" t="s">
        <v>2715</v>
      </c>
      <c r="D711" s="15" t="s">
        <v>2661</v>
      </c>
      <c r="E711" s="29" t="s">
        <v>19</v>
      </c>
      <c r="F711" s="29" t="s">
        <v>1357</v>
      </c>
      <c r="G711" s="29" t="s">
        <v>2467</v>
      </c>
      <c r="H711" s="29" t="s">
        <v>2716</v>
      </c>
      <c r="I711" s="29" t="s">
        <v>4040</v>
      </c>
      <c r="J711" s="29" t="s">
        <v>48</v>
      </c>
      <c r="K711" s="47">
        <v>4.4000000000000004</v>
      </c>
      <c r="L711" s="30">
        <v>43139</v>
      </c>
      <c r="M711" s="30">
        <v>80877</v>
      </c>
      <c r="N711" s="21">
        <f t="shared" si="72"/>
        <v>124016</v>
      </c>
      <c r="O711" s="30">
        <v>43139</v>
      </c>
      <c r="P711" s="30">
        <v>80877</v>
      </c>
      <c r="Q711" s="21">
        <f t="shared" si="73"/>
        <v>124016</v>
      </c>
      <c r="R711" s="266" t="s">
        <v>66</v>
      </c>
    </row>
    <row r="712" spans="1:18" ht="12.75" customHeight="1">
      <c r="A712" s="266">
        <v>21</v>
      </c>
      <c r="B712" s="28" t="s">
        <v>2464</v>
      </c>
      <c r="C712" s="29" t="s">
        <v>2697</v>
      </c>
      <c r="D712" s="29" t="s">
        <v>2626</v>
      </c>
      <c r="E712" s="29" t="s">
        <v>2717</v>
      </c>
      <c r="F712" s="29" t="s">
        <v>1357</v>
      </c>
      <c r="G712" s="29" t="s">
        <v>2467</v>
      </c>
      <c r="H712" s="29" t="s">
        <v>2718</v>
      </c>
      <c r="I712" s="29" t="s">
        <v>4041</v>
      </c>
      <c r="J712" s="29" t="s">
        <v>51</v>
      </c>
      <c r="K712" s="47">
        <v>2</v>
      </c>
      <c r="L712" s="30">
        <v>24</v>
      </c>
      <c r="M712" s="30">
        <v>0</v>
      </c>
      <c r="N712" s="21">
        <f t="shared" si="72"/>
        <v>24</v>
      </c>
      <c r="O712" s="30">
        <v>24</v>
      </c>
      <c r="P712" s="30">
        <v>0</v>
      </c>
      <c r="Q712" s="21">
        <f t="shared" si="73"/>
        <v>24</v>
      </c>
      <c r="R712" s="266" t="s">
        <v>66</v>
      </c>
    </row>
    <row r="713" spans="1:18" ht="12.75" customHeight="1">
      <c r="A713" s="266">
        <v>22</v>
      </c>
      <c r="B713" s="28" t="s">
        <v>2464</v>
      </c>
      <c r="C713" s="29" t="s">
        <v>2697</v>
      </c>
      <c r="D713" s="29" t="s">
        <v>2719</v>
      </c>
      <c r="E713" s="29" t="s">
        <v>2720</v>
      </c>
      <c r="F713" s="29" t="s">
        <v>1357</v>
      </c>
      <c r="G713" s="29" t="s">
        <v>2467</v>
      </c>
      <c r="H713" s="29" t="s">
        <v>2721</v>
      </c>
      <c r="I713" s="29" t="s">
        <v>4042</v>
      </c>
      <c r="J713" s="29" t="s">
        <v>51</v>
      </c>
      <c r="K713" s="47">
        <v>2.2000000000000002</v>
      </c>
      <c r="L713" s="30">
        <v>1781</v>
      </c>
      <c r="M713" s="30">
        <v>3786</v>
      </c>
      <c r="N713" s="21">
        <f t="shared" si="72"/>
        <v>5567</v>
      </c>
      <c r="O713" s="30">
        <v>1781</v>
      </c>
      <c r="P713" s="30">
        <v>3786</v>
      </c>
      <c r="Q713" s="21">
        <f t="shared" si="73"/>
        <v>5567</v>
      </c>
      <c r="R713" s="266" t="s">
        <v>66</v>
      </c>
    </row>
    <row r="714" spans="1:18" ht="12.75" customHeight="1">
      <c r="A714" s="266">
        <v>23</v>
      </c>
      <c r="B714" s="28" t="s">
        <v>2464</v>
      </c>
      <c r="C714" s="29" t="s">
        <v>2697</v>
      </c>
      <c r="D714" s="29" t="s">
        <v>2722</v>
      </c>
      <c r="E714" s="29" t="s">
        <v>2723</v>
      </c>
      <c r="F714" s="29" t="s">
        <v>1357</v>
      </c>
      <c r="G714" s="29" t="s">
        <v>2467</v>
      </c>
      <c r="H714" s="29" t="s">
        <v>2724</v>
      </c>
      <c r="I714" s="29" t="s">
        <v>4043</v>
      </c>
      <c r="J714" s="29" t="s">
        <v>51</v>
      </c>
      <c r="K714" s="47">
        <v>16</v>
      </c>
      <c r="L714" s="30">
        <v>1879</v>
      </c>
      <c r="M714" s="30">
        <v>0</v>
      </c>
      <c r="N714" s="21">
        <f t="shared" si="72"/>
        <v>1879</v>
      </c>
      <c r="O714" s="30">
        <v>1879</v>
      </c>
      <c r="P714" s="30">
        <v>0</v>
      </c>
      <c r="Q714" s="21">
        <f t="shared" si="73"/>
        <v>1879</v>
      </c>
      <c r="R714" s="266" t="s">
        <v>66</v>
      </c>
    </row>
    <row r="715" spans="1:18" ht="12.75" customHeight="1">
      <c r="A715" s="266">
        <v>24</v>
      </c>
      <c r="B715" s="28" t="s">
        <v>2464</v>
      </c>
      <c r="C715" s="29" t="s">
        <v>2697</v>
      </c>
      <c r="D715" s="29" t="s">
        <v>2725</v>
      </c>
      <c r="E715" s="29" t="s">
        <v>459</v>
      </c>
      <c r="F715" s="29" t="s">
        <v>1357</v>
      </c>
      <c r="G715" s="29" t="s">
        <v>2467</v>
      </c>
      <c r="H715" s="29" t="s">
        <v>2726</v>
      </c>
      <c r="I715" s="29" t="s">
        <v>4044</v>
      </c>
      <c r="J715" s="29" t="s">
        <v>51</v>
      </c>
      <c r="K715" s="47">
        <v>6</v>
      </c>
      <c r="L715" s="30">
        <v>371</v>
      </c>
      <c r="M715" s="30">
        <v>0</v>
      </c>
      <c r="N715" s="21">
        <f t="shared" si="72"/>
        <v>371</v>
      </c>
      <c r="O715" s="30">
        <v>371</v>
      </c>
      <c r="P715" s="30">
        <v>0</v>
      </c>
      <c r="Q715" s="21">
        <f t="shared" si="73"/>
        <v>371</v>
      </c>
      <c r="R715" s="266" t="s">
        <v>66</v>
      </c>
    </row>
    <row r="716" spans="1:18" ht="12.75" customHeight="1">
      <c r="A716" s="266">
        <v>25</v>
      </c>
      <c r="B716" s="28" t="s">
        <v>2464</v>
      </c>
      <c r="C716" s="29" t="s">
        <v>2727</v>
      </c>
      <c r="D716" s="29" t="s">
        <v>2728</v>
      </c>
      <c r="E716" s="29" t="s">
        <v>2729</v>
      </c>
      <c r="F716" s="29" t="s">
        <v>1357</v>
      </c>
      <c r="G716" s="29" t="s">
        <v>2730</v>
      </c>
      <c r="H716" s="29" t="s">
        <v>2731</v>
      </c>
      <c r="I716" s="29" t="s">
        <v>4045</v>
      </c>
      <c r="J716" s="29" t="s">
        <v>49</v>
      </c>
      <c r="K716" s="47">
        <v>16</v>
      </c>
      <c r="L716" s="30">
        <v>639</v>
      </c>
      <c r="M716" s="30">
        <v>0</v>
      </c>
      <c r="N716" s="21">
        <f t="shared" si="72"/>
        <v>639</v>
      </c>
      <c r="O716" s="30">
        <v>639</v>
      </c>
      <c r="P716" s="30">
        <v>0</v>
      </c>
      <c r="Q716" s="21">
        <f t="shared" si="73"/>
        <v>639</v>
      </c>
      <c r="R716" s="266" t="s">
        <v>66</v>
      </c>
    </row>
    <row r="717" spans="1:18" ht="12.75" customHeight="1">
      <c r="A717" s="266">
        <v>26</v>
      </c>
      <c r="B717" s="28" t="s">
        <v>2464</v>
      </c>
      <c r="C717" s="29" t="s">
        <v>2732</v>
      </c>
      <c r="D717" s="15" t="s">
        <v>2733</v>
      </c>
      <c r="E717" s="29">
        <v>4</v>
      </c>
      <c r="F717" s="29" t="s">
        <v>1357</v>
      </c>
      <c r="G717" s="29" t="s">
        <v>2467</v>
      </c>
      <c r="H717" s="29" t="s">
        <v>2734</v>
      </c>
      <c r="I717" s="29">
        <v>91375380</v>
      </c>
      <c r="J717" s="29" t="s">
        <v>48</v>
      </c>
      <c r="K717" s="47">
        <v>16</v>
      </c>
      <c r="L717" s="30">
        <v>86</v>
      </c>
      <c r="M717" s="30">
        <v>0</v>
      </c>
      <c r="N717" s="21">
        <f t="shared" si="72"/>
        <v>86</v>
      </c>
      <c r="O717" s="30">
        <v>86</v>
      </c>
      <c r="P717" s="30">
        <v>0</v>
      </c>
      <c r="Q717" s="21">
        <f t="shared" si="73"/>
        <v>86</v>
      </c>
      <c r="R717" s="266" t="s">
        <v>66</v>
      </c>
    </row>
    <row r="718" spans="1:18" ht="12.75" customHeight="1">
      <c r="A718" s="266">
        <v>27</v>
      </c>
      <c r="B718" s="28" t="s">
        <v>2464</v>
      </c>
      <c r="C718" s="29" t="s">
        <v>2737</v>
      </c>
      <c r="D718" s="29" t="s">
        <v>2735</v>
      </c>
      <c r="E718" s="29" t="s">
        <v>2738</v>
      </c>
      <c r="F718" s="29" t="s">
        <v>1357</v>
      </c>
      <c r="G718" s="29" t="s">
        <v>2467</v>
      </c>
      <c r="H718" s="29" t="s">
        <v>2739</v>
      </c>
      <c r="I718" s="29" t="s">
        <v>4047</v>
      </c>
      <c r="J718" s="29" t="s">
        <v>49</v>
      </c>
      <c r="K718" s="47" t="s">
        <v>2654</v>
      </c>
      <c r="L718" s="30">
        <v>1757</v>
      </c>
      <c r="M718" s="30">
        <v>0</v>
      </c>
      <c r="N718" s="21">
        <f t="shared" si="72"/>
        <v>1757</v>
      </c>
      <c r="O718" s="30">
        <v>1757</v>
      </c>
      <c r="P718" s="30">
        <v>0</v>
      </c>
      <c r="Q718" s="21">
        <f t="shared" si="73"/>
        <v>1757</v>
      </c>
      <c r="R718" s="266" t="s">
        <v>66</v>
      </c>
    </row>
    <row r="719" spans="1:18" ht="12.75" customHeight="1">
      <c r="A719" s="282"/>
      <c r="B719" s="283"/>
      <c r="C719" s="283"/>
      <c r="D719" s="283"/>
      <c r="E719" s="283"/>
      <c r="F719" s="283"/>
      <c r="G719" s="283"/>
      <c r="H719" s="283"/>
      <c r="I719" s="283"/>
      <c r="J719" s="283"/>
      <c r="K719" s="284"/>
      <c r="L719" s="24">
        <f t="shared" ref="L719:Q719" si="74">SUM(L692:L718)</f>
        <v>155834</v>
      </c>
      <c r="M719" s="24">
        <f t="shared" si="74"/>
        <v>317615</v>
      </c>
      <c r="N719" s="24">
        <f t="shared" si="74"/>
        <v>473449</v>
      </c>
      <c r="O719" s="24">
        <f t="shared" si="74"/>
        <v>155834</v>
      </c>
      <c r="P719" s="24">
        <f t="shared" si="74"/>
        <v>317615</v>
      </c>
      <c r="Q719" s="24">
        <f t="shared" si="74"/>
        <v>473449</v>
      </c>
    </row>
    <row r="720" spans="1:18" ht="36" customHeight="1">
      <c r="A720" s="274"/>
      <c r="B720" s="274"/>
      <c r="C720" s="274"/>
      <c r="D720" s="274"/>
      <c r="E720" s="274"/>
      <c r="F720" s="274"/>
      <c r="G720" s="274"/>
      <c r="H720" s="274"/>
      <c r="I720" s="274"/>
      <c r="J720" s="274"/>
      <c r="K720" s="274"/>
      <c r="L720" s="274"/>
      <c r="M720" s="274"/>
      <c r="N720" s="274"/>
      <c r="O720" s="274"/>
      <c r="P720" s="274"/>
      <c r="Q720" s="274"/>
    </row>
    <row r="721" spans="1:18" ht="32.1" customHeight="1">
      <c r="A721" s="104" t="s">
        <v>3550</v>
      </c>
      <c r="B721" s="287" t="s">
        <v>4048</v>
      </c>
      <c r="C721" s="288"/>
      <c r="D721" s="288"/>
      <c r="E721" s="288"/>
      <c r="F721" s="288"/>
      <c r="G721" s="288"/>
      <c r="H721" s="288"/>
      <c r="I721" s="288"/>
      <c r="J721" s="288"/>
      <c r="K721" s="289"/>
      <c r="L721" s="281" t="s">
        <v>4198</v>
      </c>
      <c r="M721" s="281"/>
      <c r="N721" s="281"/>
      <c r="O721" s="281" t="s">
        <v>4199</v>
      </c>
      <c r="P721" s="281"/>
      <c r="Q721" s="281"/>
      <c r="R721" s="275" t="s">
        <v>20</v>
      </c>
    </row>
    <row r="722" spans="1:18" ht="42" customHeight="1">
      <c r="A722" s="79" t="s">
        <v>7</v>
      </c>
      <c r="B722" s="80" t="s">
        <v>31</v>
      </c>
      <c r="C722" s="80" t="s">
        <v>4</v>
      </c>
      <c r="D722" s="81" t="s">
        <v>5</v>
      </c>
      <c r="E722" s="81" t="s">
        <v>6</v>
      </c>
      <c r="F722" s="81" t="s">
        <v>8</v>
      </c>
      <c r="G722" s="81" t="s">
        <v>9</v>
      </c>
      <c r="H722" s="81" t="s">
        <v>22</v>
      </c>
      <c r="I722" s="81" t="s">
        <v>10</v>
      </c>
      <c r="J722" s="81" t="s">
        <v>11</v>
      </c>
      <c r="K722" s="79" t="s">
        <v>12</v>
      </c>
      <c r="L722" s="262" t="s">
        <v>13</v>
      </c>
      <c r="M722" s="79" t="s">
        <v>14</v>
      </c>
      <c r="N722" s="79" t="s">
        <v>3</v>
      </c>
      <c r="O722" s="262" t="s">
        <v>13</v>
      </c>
      <c r="P722" s="79" t="s">
        <v>14</v>
      </c>
      <c r="Q722" s="79" t="s">
        <v>3</v>
      </c>
      <c r="R722" s="276"/>
    </row>
    <row r="723" spans="1:18" ht="12.75" customHeight="1">
      <c r="A723" s="266">
        <v>1</v>
      </c>
      <c r="B723" s="28" t="s">
        <v>2740</v>
      </c>
      <c r="C723" s="29" t="s">
        <v>2741</v>
      </c>
      <c r="D723" s="29" t="s">
        <v>2742</v>
      </c>
      <c r="E723" s="29" t="s">
        <v>26</v>
      </c>
      <c r="F723" s="29" t="s">
        <v>1357</v>
      </c>
      <c r="G723" s="29" t="s">
        <v>2467</v>
      </c>
      <c r="H723" s="29" t="s">
        <v>4049</v>
      </c>
      <c r="I723" s="29" t="s">
        <v>4050</v>
      </c>
      <c r="J723" s="29" t="s">
        <v>49</v>
      </c>
      <c r="K723" s="47" t="s">
        <v>2672</v>
      </c>
      <c r="L723" s="30">
        <v>3294</v>
      </c>
      <c r="M723" s="30">
        <v>6135</v>
      </c>
      <c r="N723" s="21">
        <f>L723+M723</f>
        <v>9429</v>
      </c>
      <c r="O723" s="30">
        <v>3294</v>
      </c>
      <c r="P723" s="30">
        <v>6135</v>
      </c>
      <c r="Q723" s="21">
        <f>O723+P723</f>
        <v>9429</v>
      </c>
      <c r="R723" s="266" t="s">
        <v>66</v>
      </c>
    </row>
    <row r="724" spans="1:18" ht="12.75" customHeight="1">
      <c r="A724" s="266">
        <v>2</v>
      </c>
      <c r="B724" s="28" t="s">
        <v>2740</v>
      </c>
      <c r="C724" s="29" t="s">
        <v>2743</v>
      </c>
      <c r="D724" s="29" t="s">
        <v>2582</v>
      </c>
      <c r="E724" s="29" t="s">
        <v>2744</v>
      </c>
      <c r="F724" s="29" t="s">
        <v>1357</v>
      </c>
      <c r="G724" s="29" t="s">
        <v>2467</v>
      </c>
      <c r="H724" s="29" t="s">
        <v>4051</v>
      </c>
      <c r="I724" s="29" t="s">
        <v>4052</v>
      </c>
      <c r="J724" s="29" t="s">
        <v>49</v>
      </c>
      <c r="K724" s="47" t="s">
        <v>2672</v>
      </c>
      <c r="L724" s="30">
        <v>25803</v>
      </c>
      <c r="M724" s="30">
        <v>38281</v>
      </c>
      <c r="N724" s="21">
        <f>L724+M724</f>
        <v>64084</v>
      </c>
      <c r="O724" s="30">
        <v>25803</v>
      </c>
      <c r="P724" s="30">
        <v>38281</v>
      </c>
      <c r="Q724" s="21">
        <f>O724+P724</f>
        <v>64084</v>
      </c>
      <c r="R724" s="266" t="s">
        <v>66</v>
      </c>
    </row>
    <row r="725" spans="1:18" ht="12.75" customHeight="1">
      <c r="A725" s="181">
        <v>3</v>
      </c>
      <c r="B725" s="242" t="s">
        <v>4046</v>
      </c>
      <c r="C725" s="243" t="s">
        <v>4053</v>
      </c>
      <c r="D725" s="243" t="s">
        <v>2735</v>
      </c>
      <c r="E725" s="243" t="s">
        <v>2736</v>
      </c>
      <c r="F725" s="243" t="s">
        <v>1357</v>
      </c>
      <c r="G725" s="243" t="s">
        <v>2467</v>
      </c>
      <c r="H725" s="243" t="s">
        <v>4054</v>
      </c>
      <c r="I725" s="243" t="s">
        <v>4055</v>
      </c>
      <c r="J725" s="243" t="s">
        <v>49</v>
      </c>
      <c r="K725" s="244">
        <v>20</v>
      </c>
      <c r="L725" s="30">
        <v>14454</v>
      </c>
      <c r="M725" s="30">
        <v>29346</v>
      </c>
      <c r="N725" s="21">
        <f>L725+M725</f>
        <v>43800</v>
      </c>
      <c r="O725" s="30">
        <v>14454</v>
      </c>
      <c r="P725" s="30">
        <v>29346</v>
      </c>
      <c r="Q725" s="21">
        <f>O725+P725</f>
        <v>43800</v>
      </c>
      <c r="R725" s="16" t="s">
        <v>66</v>
      </c>
    </row>
    <row r="726" spans="1:18" ht="12.75" customHeight="1">
      <c r="A726" s="282"/>
      <c r="B726" s="283"/>
      <c r="C726" s="283"/>
      <c r="D726" s="283"/>
      <c r="E726" s="283"/>
      <c r="F726" s="283"/>
      <c r="G726" s="283"/>
      <c r="H726" s="283"/>
      <c r="I726" s="283"/>
      <c r="J726" s="283"/>
      <c r="K726" s="284"/>
      <c r="L726" s="24">
        <f t="shared" ref="L726:Q726" si="75">SUM(L723:L725)</f>
        <v>43551</v>
      </c>
      <c r="M726" s="24">
        <f t="shared" si="75"/>
        <v>73762</v>
      </c>
      <c r="N726" s="24">
        <f t="shared" si="75"/>
        <v>117313</v>
      </c>
      <c r="O726" s="24">
        <f t="shared" si="75"/>
        <v>43551</v>
      </c>
      <c r="P726" s="24">
        <f t="shared" si="75"/>
        <v>73762</v>
      </c>
      <c r="Q726" s="24">
        <f t="shared" si="75"/>
        <v>117313</v>
      </c>
    </row>
    <row r="727" spans="1:18" ht="36" customHeight="1">
      <c r="A727" s="274"/>
      <c r="B727" s="274"/>
      <c r="C727" s="274"/>
      <c r="D727" s="274"/>
      <c r="E727" s="274"/>
      <c r="F727" s="274"/>
      <c r="G727" s="274"/>
      <c r="H727" s="274"/>
      <c r="I727" s="274"/>
      <c r="J727" s="274"/>
      <c r="K727" s="274"/>
      <c r="L727" s="274"/>
      <c r="M727" s="274"/>
      <c r="N727" s="274"/>
      <c r="O727" s="274"/>
      <c r="P727" s="274"/>
      <c r="Q727" s="274"/>
    </row>
    <row r="728" spans="1:18" ht="32.1" customHeight="1">
      <c r="A728" s="104" t="s">
        <v>3551</v>
      </c>
      <c r="B728" s="287" t="s">
        <v>2745</v>
      </c>
      <c r="C728" s="288"/>
      <c r="D728" s="288"/>
      <c r="E728" s="288"/>
      <c r="F728" s="288"/>
      <c r="G728" s="288"/>
      <c r="H728" s="288"/>
      <c r="I728" s="288"/>
      <c r="J728" s="288"/>
      <c r="K728" s="289"/>
      <c r="L728" s="281" t="s">
        <v>4198</v>
      </c>
      <c r="M728" s="281"/>
      <c r="N728" s="281"/>
      <c r="O728" s="281" t="s">
        <v>4199</v>
      </c>
      <c r="P728" s="281"/>
      <c r="Q728" s="281"/>
      <c r="R728" s="275" t="s">
        <v>20</v>
      </c>
    </row>
    <row r="729" spans="1:18" ht="42" customHeight="1">
      <c r="A729" s="79" t="s">
        <v>7</v>
      </c>
      <c r="B729" s="80" t="s">
        <v>31</v>
      </c>
      <c r="C729" s="80" t="s">
        <v>4</v>
      </c>
      <c r="D729" s="81" t="s">
        <v>5</v>
      </c>
      <c r="E729" s="81" t="s">
        <v>6</v>
      </c>
      <c r="F729" s="81" t="s">
        <v>8</v>
      </c>
      <c r="G729" s="81" t="s">
        <v>9</v>
      </c>
      <c r="H729" s="81" t="s">
        <v>22</v>
      </c>
      <c r="I729" s="81" t="s">
        <v>10</v>
      </c>
      <c r="J729" s="81" t="s">
        <v>11</v>
      </c>
      <c r="K729" s="79" t="s">
        <v>12</v>
      </c>
      <c r="L729" s="262" t="s">
        <v>13</v>
      </c>
      <c r="M729" s="79" t="s">
        <v>14</v>
      </c>
      <c r="N729" s="79" t="s">
        <v>3</v>
      </c>
      <c r="O729" s="262" t="s">
        <v>13</v>
      </c>
      <c r="P729" s="79" t="s">
        <v>14</v>
      </c>
      <c r="Q729" s="79" t="s">
        <v>3</v>
      </c>
      <c r="R729" s="276"/>
    </row>
    <row r="730" spans="1:18" ht="12.75" customHeight="1">
      <c r="A730" s="266">
        <v>1</v>
      </c>
      <c r="B730" s="15" t="s">
        <v>2746</v>
      </c>
      <c r="C730" s="15" t="s">
        <v>2747</v>
      </c>
      <c r="D730" s="15" t="s">
        <v>2582</v>
      </c>
      <c r="E730" s="15" t="s">
        <v>2748</v>
      </c>
      <c r="F730" s="15" t="s">
        <v>1357</v>
      </c>
      <c r="G730" s="15" t="s">
        <v>2467</v>
      </c>
      <c r="H730" s="15" t="s">
        <v>2749</v>
      </c>
      <c r="I730" s="15" t="s">
        <v>4056</v>
      </c>
      <c r="J730" s="15" t="s">
        <v>48</v>
      </c>
      <c r="K730" s="140" t="s">
        <v>27</v>
      </c>
      <c r="L730" s="77">
        <v>794</v>
      </c>
      <c r="M730" s="77">
        <v>0</v>
      </c>
      <c r="N730" s="21">
        <f>L730+M730</f>
        <v>794</v>
      </c>
      <c r="O730" s="77">
        <v>794</v>
      </c>
      <c r="P730" s="77">
        <v>0</v>
      </c>
      <c r="Q730" s="21">
        <f>O730+P730</f>
        <v>794</v>
      </c>
      <c r="R730" s="266" t="s">
        <v>66</v>
      </c>
    </row>
    <row r="731" spans="1:18" ht="12.75" customHeight="1">
      <c r="A731" s="266">
        <v>2</v>
      </c>
      <c r="B731" s="15" t="s">
        <v>2750</v>
      </c>
      <c r="C731" s="15" t="s">
        <v>2751</v>
      </c>
      <c r="D731" s="15" t="s">
        <v>2735</v>
      </c>
      <c r="E731" s="15" t="s">
        <v>2736</v>
      </c>
      <c r="F731" s="15" t="s">
        <v>1357</v>
      </c>
      <c r="G731" s="15" t="s">
        <v>2467</v>
      </c>
      <c r="H731" s="163" t="s">
        <v>2752</v>
      </c>
      <c r="I731" s="15" t="s">
        <v>4057</v>
      </c>
      <c r="J731" s="15" t="s">
        <v>49</v>
      </c>
      <c r="K731" s="140" t="s">
        <v>2672</v>
      </c>
      <c r="L731" s="77">
        <v>3326</v>
      </c>
      <c r="M731" s="77">
        <v>5800</v>
      </c>
      <c r="N731" s="21">
        <f>L731+M731</f>
        <v>9126</v>
      </c>
      <c r="O731" s="77">
        <v>3326</v>
      </c>
      <c r="P731" s="77">
        <v>5800</v>
      </c>
      <c r="Q731" s="21">
        <f>O731+P731</f>
        <v>9126</v>
      </c>
      <c r="R731" s="266" t="s">
        <v>66</v>
      </c>
    </row>
    <row r="732" spans="1:18" ht="12.75" customHeight="1">
      <c r="A732" s="282"/>
      <c r="B732" s="283"/>
      <c r="C732" s="283"/>
      <c r="D732" s="283"/>
      <c r="E732" s="283"/>
      <c r="F732" s="283"/>
      <c r="G732" s="283"/>
      <c r="H732" s="283"/>
      <c r="I732" s="283"/>
      <c r="J732" s="283"/>
      <c r="K732" s="284"/>
      <c r="L732" s="24">
        <f t="shared" ref="L732:Q732" si="76">SUM(L730:L731)</f>
        <v>4120</v>
      </c>
      <c r="M732" s="24">
        <f t="shared" si="76"/>
        <v>5800</v>
      </c>
      <c r="N732" s="24">
        <f t="shared" si="76"/>
        <v>9920</v>
      </c>
      <c r="O732" s="24">
        <f t="shared" si="76"/>
        <v>4120</v>
      </c>
      <c r="P732" s="24">
        <f t="shared" si="76"/>
        <v>5800</v>
      </c>
      <c r="Q732" s="24">
        <f t="shared" si="76"/>
        <v>9920</v>
      </c>
    </row>
    <row r="733" spans="1:18" ht="36" customHeight="1">
      <c r="A733" s="274"/>
      <c r="B733" s="274"/>
      <c r="C733" s="274"/>
      <c r="D733" s="274"/>
      <c r="E733" s="274"/>
      <c r="F733" s="274"/>
      <c r="G733" s="274"/>
      <c r="H733" s="274"/>
      <c r="I733" s="274"/>
      <c r="J733" s="274"/>
      <c r="K733" s="274"/>
      <c r="L733" s="27"/>
      <c r="M733" s="111"/>
      <c r="N733" s="111"/>
      <c r="O733" s="111"/>
      <c r="P733" s="111"/>
      <c r="Q733" s="111"/>
    </row>
    <row r="734" spans="1:18" ht="31.5" customHeight="1">
      <c r="A734" s="104" t="s">
        <v>68</v>
      </c>
      <c r="B734" s="287" t="s">
        <v>3543</v>
      </c>
      <c r="C734" s="288"/>
      <c r="D734" s="288"/>
      <c r="E734" s="288"/>
      <c r="F734" s="288"/>
      <c r="G734" s="288"/>
      <c r="H734" s="288"/>
      <c r="I734" s="288"/>
      <c r="J734" s="288"/>
      <c r="K734" s="289"/>
      <c r="L734" s="281" t="s">
        <v>4198</v>
      </c>
      <c r="M734" s="281"/>
      <c r="N734" s="281"/>
      <c r="O734" s="281" t="s">
        <v>4199</v>
      </c>
      <c r="P734" s="281"/>
      <c r="Q734" s="281"/>
      <c r="R734" s="275" t="s">
        <v>20</v>
      </c>
    </row>
    <row r="735" spans="1:18" ht="42" customHeight="1">
      <c r="A735" s="79" t="s">
        <v>7</v>
      </c>
      <c r="B735" s="80" t="s">
        <v>31</v>
      </c>
      <c r="C735" s="80" t="s">
        <v>4</v>
      </c>
      <c r="D735" s="81" t="s">
        <v>5</v>
      </c>
      <c r="E735" s="81" t="s">
        <v>6</v>
      </c>
      <c r="F735" s="81" t="s">
        <v>8</v>
      </c>
      <c r="G735" s="81" t="s">
        <v>9</v>
      </c>
      <c r="H735" s="81" t="s">
        <v>22</v>
      </c>
      <c r="I735" s="81" t="s">
        <v>10</v>
      </c>
      <c r="J735" s="81" t="s">
        <v>11</v>
      </c>
      <c r="K735" s="79" t="s">
        <v>12</v>
      </c>
      <c r="L735" s="262" t="s">
        <v>13</v>
      </c>
      <c r="M735" s="79" t="s">
        <v>14</v>
      </c>
      <c r="N735" s="79" t="s">
        <v>3</v>
      </c>
      <c r="O735" s="262" t="s">
        <v>13</v>
      </c>
      <c r="P735" s="79" t="s">
        <v>14</v>
      </c>
      <c r="Q735" s="79" t="s">
        <v>3</v>
      </c>
      <c r="R735" s="276"/>
    </row>
    <row r="736" spans="1:18" ht="12.75" customHeight="1">
      <c r="A736" s="266">
        <v>1</v>
      </c>
      <c r="B736" s="135" t="s">
        <v>3543</v>
      </c>
      <c r="C736" s="81" t="s">
        <v>4117</v>
      </c>
      <c r="D736" s="15" t="s">
        <v>4118</v>
      </c>
      <c r="E736" s="15" t="s">
        <v>945</v>
      </c>
      <c r="F736" s="15" t="s">
        <v>3546</v>
      </c>
      <c r="G736" s="15" t="s">
        <v>3547</v>
      </c>
      <c r="H736" s="15" t="s">
        <v>4119</v>
      </c>
      <c r="I736" s="15" t="s">
        <v>4120</v>
      </c>
      <c r="J736" s="15" t="s">
        <v>50</v>
      </c>
      <c r="K736" s="266">
        <v>16.5</v>
      </c>
      <c r="L736" s="21">
        <v>1971</v>
      </c>
      <c r="M736" s="21">
        <v>4388</v>
      </c>
      <c r="N736" s="21">
        <f t="shared" ref="N736:N752" si="77">L736+M736</f>
        <v>6359</v>
      </c>
      <c r="O736" s="21">
        <f>ROUND(0.31*N736,0)</f>
        <v>1971</v>
      </c>
      <c r="P736" s="21">
        <f>ROUND(0.69*N736,0)</f>
        <v>4388</v>
      </c>
      <c r="Q736" s="21">
        <f>O736+P736</f>
        <v>6359</v>
      </c>
      <c r="R736" s="266" t="s">
        <v>66</v>
      </c>
    </row>
    <row r="737" spans="1:18" ht="12.75" customHeight="1">
      <c r="A737" s="266">
        <v>2</v>
      </c>
      <c r="B737" s="142" t="s">
        <v>3543</v>
      </c>
      <c r="C737" s="81" t="s">
        <v>3561</v>
      </c>
      <c r="D737" s="15" t="s">
        <v>2001</v>
      </c>
      <c r="E737" s="15"/>
      <c r="F737" s="15" t="s">
        <v>3546</v>
      </c>
      <c r="G737" s="15" t="s">
        <v>3547</v>
      </c>
      <c r="H737" s="15" t="s">
        <v>4121</v>
      </c>
      <c r="I737" s="15" t="s">
        <v>4122</v>
      </c>
      <c r="J737" s="15" t="s">
        <v>50</v>
      </c>
      <c r="K737" s="266">
        <v>12</v>
      </c>
      <c r="L737" s="21">
        <v>1364</v>
      </c>
      <c r="M737" s="21">
        <v>3037</v>
      </c>
      <c r="N737" s="21">
        <f t="shared" si="77"/>
        <v>4401</v>
      </c>
      <c r="O737" s="21">
        <f>ROUND(0.31*N737,0)</f>
        <v>1364</v>
      </c>
      <c r="P737" s="21">
        <f>ROUND(0.69*N737,0)</f>
        <v>3037</v>
      </c>
      <c r="Q737" s="21">
        <f>O737+P737</f>
        <v>4401</v>
      </c>
      <c r="R737" s="266" t="s">
        <v>66</v>
      </c>
    </row>
    <row r="738" spans="1:18" ht="12.75" customHeight="1">
      <c r="A738" s="266">
        <v>3</v>
      </c>
      <c r="B738" s="135" t="s">
        <v>3543</v>
      </c>
      <c r="C738" s="81" t="s">
        <v>4123</v>
      </c>
      <c r="D738" s="15" t="s">
        <v>3552</v>
      </c>
      <c r="E738" s="15"/>
      <c r="F738" s="15" t="s">
        <v>3546</v>
      </c>
      <c r="G738" s="15" t="s">
        <v>2001</v>
      </c>
      <c r="H738" s="15" t="s">
        <v>4124</v>
      </c>
      <c r="I738" s="15" t="s">
        <v>4125</v>
      </c>
      <c r="J738" s="15" t="s">
        <v>49</v>
      </c>
      <c r="K738" s="266">
        <v>3.5</v>
      </c>
      <c r="L738" s="21">
        <v>3422</v>
      </c>
      <c r="M738" s="21">
        <v>7617</v>
      </c>
      <c r="N738" s="21">
        <f t="shared" si="77"/>
        <v>11039</v>
      </c>
      <c r="O738" s="21">
        <f>ROUND(0.31*N738,0)</f>
        <v>3422</v>
      </c>
      <c r="P738" s="21">
        <f>ROUND(0.69*N738,0)</f>
        <v>7617</v>
      </c>
      <c r="Q738" s="21">
        <f t="shared" ref="Q738:Q748" si="78">O738+P738</f>
        <v>11039</v>
      </c>
      <c r="R738" s="266" t="s">
        <v>66</v>
      </c>
    </row>
    <row r="739" spans="1:18" ht="12.75" customHeight="1">
      <c r="A739" s="266">
        <v>4</v>
      </c>
      <c r="B739" s="135" t="s">
        <v>3543</v>
      </c>
      <c r="C739" s="81" t="s">
        <v>3554</v>
      </c>
      <c r="D739" s="15" t="s">
        <v>3555</v>
      </c>
      <c r="E739" s="15"/>
      <c r="F739" s="15" t="s">
        <v>3546</v>
      </c>
      <c r="G739" s="15" t="s">
        <v>4126</v>
      </c>
      <c r="H739" s="15" t="s">
        <v>4127</v>
      </c>
      <c r="I739" s="15" t="s">
        <v>4128</v>
      </c>
      <c r="J739" s="15" t="s">
        <v>49</v>
      </c>
      <c r="K739" s="261">
        <v>6.6</v>
      </c>
      <c r="L739" s="21">
        <v>2774</v>
      </c>
      <c r="M739" s="21">
        <v>6174</v>
      </c>
      <c r="N739" s="21">
        <f t="shared" si="77"/>
        <v>8948</v>
      </c>
      <c r="O739" s="21">
        <f t="shared" ref="O739:O752" si="79">ROUND(0.31*N739,0)</f>
        <v>2774</v>
      </c>
      <c r="P739" s="21">
        <f t="shared" ref="P739:P752" si="80">ROUND(0.69*N739,0)</f>
        <v>6174</v>
      </c>
      <c r="Q739" s="21">
        <f t="shared" si="78"/>
        <v>8948</v>
      </c>
      <c r="R739" s="266" t="s">
        <v>66</v>
      </c>
    </row>
    <row r="740" spans="1:18" ht="12.75" customHeight="1">
      <c r="A740" s="266">
        <v>5</v>
      </c>
      <c r="B740" s="135" t="s">
        <v>3543</v>
      </c>
      <c r="C740" s="81" t="s">
        <v>3557</v>
      </c>
      <c r="D740" s="15" t="s">
        <v>2001</v>
      </c>
      <c r="E740" s="15"/>
      <c r="F740" s="15" t="s">
        <v>3546</v>
      </c>
      <c r="G740" s="15" t="s">
        <v>2001</v>
      </c>
      <c r="H740" s="15" t="s">
        <v>4129</v>
      </c>
      <c r="I740" s="15" t="s">
        <v>4130</v>
      </c>
      <c r="J740" s="15" t="s">
        <v>49</v>
      </c>
      <c r="K740" s="269">
        <v>6.6</v>
      </c>
      <c r="L740" s="21">
        <v>99</v>
      </c>
      <c r="M740" s="21">
        <v>219</v>
      </c>
      <c r="N740" s="21">
        <f t="shared" si="77"/>
        <v>318</v>
      </c>
      <c r="O740" s="21">
        <f t="shared" si="79"/>
        <v>99</v>
      </c>
      <c r="P740" s="21">
        <f t="shared" si="80"/>
        <v>219</v>
      </c>
      <c r="Q740" s="21">
        <f t="shared" si="78"/>
        <v>318</v>
      </c>
      <c r="R740" s="266" t="s">
        <v>66</v>
      </c>
    </row>
    <row r="741" spans="1:18" ht="12.75" customHeight="1">
      <c r="A741" s="266">
        <v>6</v>
      </c>
      <c r="B741" s="135" t="s">
        <v>3543</v>
      </c>
      <c r="C741" s="81" t="s">
        <v>4131</v>
      </c>
      <c r="D741" s="15" t="s">
        <v>3558</v>
      </c>
      <c r="E741" s="15"/>
      <c r="F741" s="15" t="s">
        <v>3546</v>
      </c>
      <c r="G741" s="15" t="s">
        <v>4132</v>
      </c>
      <c r="H741" s="15" t="s">
        <v>4133</v>
      </c>
      <c r="I741" s="15" t="s">
        <v>4134</v>
      </c>
      <c r="J741" s="15" t="s">
        <v>49</v>
      </c>
      <c r="K741" s="266">
        <v>16.5</v>
      </c>
      <c r="L741" s="21">
        <v>3141</v>
      </c>
      <c r="M741" s="21">
        <v>6990</v>
      </c>
      <c r="N741" s="21">
        <f t="shared" si="77"/>
        <v>10131</v>
      </c>
      <c r="O741" s="21">
        <f t="shared" si="79"/>
        <v>3141</v>
      </c>
      <c r="P741" s="21">
        <f t="shared" si="80"/>
        <v>6990</v>
      </c>
      <c r="Q741" s="21">
        <f t="shared" si="78"/>
        <v>10131</v>
      </c>
      <c r="R741" s="266" t="s">
        <v>66</v>
      </c>
    </row>
    <row r="742" spans="1:18" ht="12.75" customHeight="1">
      <c r="A742" s="266">
        <v>7</v>
      </c>
      <c r="B742" s="135" t="s">
        <v>3543</v>
      </c>
      <c r="C742" s="81" t="s">
        <v>3560</v>
      </c>
      <c r="D742" s="15" t="s">
        <v>3547</v>
      </c>
      <c r="E742" s="15"/>
      <c r="F742" s="15" t="s">
        <v>3546</v>
      </c>
      <c r="G742" s="15" t="s">
        <v>3547</v>
      </c>
      <c r="H742" s="15" t="s">
        <v>4135</v>
      </c>
      <c r="I742" s="15" t="s">
        <v>4136</v>
      </c>
      <c r="J742" s="15" t="s">
        <v>49</v>
      </c>
      <c r="K742" s="266">
        <v>32</v>
      </c>
      <c r="L742" s="21">
        <v>1050</v>
      </c>
      <c r="M742" s="21">
        <v>2337</v>
      </c>
      <c r="N742" s="21">
        <f t="shared" si="77"/>
        <v>3387</v>
      </c>
      <c r="O742" s="21">
        <f t="shared" si="79"/>
        <v>1050</v>
      </c>
      <c r="P742" s="21">
        <f t="shared" si="80"/>
        <v>2337</v>
      </c>
      <c r="Q742" s="21">
        <f t="shared" si="78"/>
        <v>3387</v>
      </c>
      <c r="R742" s="266" t="s">
        <v>66</v>
      </c>
    </row>
    <row r="743" spans="1:18" ht="12.75" customHeight="1">
      <c r="A743" s="266">
        <v>8</v>
      </c>
      <c r="B743" s="135" t="s">
        <v>3543</v>
      </c>
      <c r="C743" s="81" t="s">
        <v>4137</v>
      </c>
      <c r="D743" s="15" t="s">
        <v>3556</v>
      </c>
      <c r="E743" s="15"/>
      <c r="F743" s="15" t="s">
        <v>3546</v>
      </c>
      <c r="G743" s="15" t="s">
        <v>3556</v>
      </c>
      <c r="H743" s="15" t="s">
        <v>4138</v>
      </c>
      <c r="I743" s="15" t="s">
        <v>4139</v>
      </c>
      <c r="J743" s="15" t="s">
        <v>49</v>
      </c>
      <c r="K743" s="266">
        <v>6.6</v>
      </c>
      <c r="L743" s="21">
        <v>313</v>
      </c>
      <c r="M743" s="21">
        <v>696</v>
      </c>
      <c r="N743" s="21">
        <f t="shared" si="77"/>
        <v>1009</v>
      </c>
      <c r="O743" s="21">
        <f t="shared" si="79"/>
        <v>313</v>
      </c>
      <c r="P743" s="21">
        <f t="shared" si="80"/>
        <v>696</v>
      </c>
      <c r="Q743" s="21">
        <f t="shared" si="78"/>
        <v>1009</v>
      </c>
      <c r="R743" s="266" t="s">
        <v>66</v>
      </c>
    </row>
    <row r="744" spans="1:18" ht="12.75" customHeight="1">
      <c r="A744" s="266">
        <v>9</v>
      </c>
      <c r="B744" s="135" t="s">
        <v>3543</v>
      </c>
      <c r="C744" s="81" t="s">
        <v>4140</v>
      </c>
      <c r="D744" s="15" t="s">
        <v>4141</v>
      </c>
      <c r="E744" s="15"/>
      <c r="F744" s="15" t="s">
        <v>3546</v>
      </c>
      <c r="G744" s="15" t="s">
        <v>4141</v>
      </c>
      <c r="H744" s="15" t="s">
        <v>4142</v>
      </c>
      <c r="I744" s="15" t="s">
        <v>4143</v>
      </c>
      <c r="J744" s="15" t="s">
        <v>48</v>
      </c>
      <c r="K744" s="266">
        <v>6.6</v>
      </c>
      <c r="L744" s="21">
        <v>1539</v>
      </c>
      <c r="M744" s="21">
        <v>0</v>
      </c>
      <c r="N744" s="21">
        <f t="shared" si="77"/>
        <v>1539</v>
      </c>
      <c r="O744" s="21">
        <v>1539</v>
      </c>
      <c r="P744" s="21">
        <v>0</v>
      </c>
      <c r="Q744" s="21">
        <f t="shared" si="78"/>
        <v>1539</v>
      </c>
      <c r="R744" s="266" t="s">
        <v>66</v>
      </c>
    </row>
    <row r="745" spans="1:18" ht="12.75" customHeight="1">
      <c r="A745" s="266">
        <v>10</v>
      </c>
      <c r="B745" s="135" t="s">
        <v>3543</v>
      </c>
      <c r="C745" s="81" t="s">
        <v>4140</v>
      </c>
      <c r="D745" s="15" t="s">
        <v>4141</v>
      </c>
      <c r="E745" s="15"/>
      <c r="F745" s="15" t="s">
        <v>3546</v>
      </c>
      <c r="G745" s="15" t="s">
        <v>4141</v>
      </c>
      <c r="H745" s="15" t="s">
        <v>4144</v>
      </c>
      <c r="I745" s="15" t="s">
        <v>4145</v>
      </c>
      <c r="J745" s="15" t="s">
        <v>48</v>
      </c>
      <c r="K745" s="266">
        <v>16.5</v>
      </c>
      <c r="L745" s="21">
        <v>145</v>
      </c>
      <c r="M745" s="21">
        <v>0</v>
      </c>
      <c r="N745" s="21">
        <f t="shared" si="77"/>
        <v>145</v>
      </c>
      <c r="O745" s="21">
        <v>145</v>
      </c>
      <c r="P745" s="21">
        <v>0</v>
      </c>
      <c r="Q745" s="21">
        <f t="shared" si="78"/>
        <v>145</v>
      </c>
      <c r="R745" s="266" t="s">
        <v>66</v>
      </c>
    </row>
    <row r="746" spans="1:18" ht="12.75" customHeight="1">
      <c r="A746" s="266">
        <v>11</v>
      </c>
      <c r="B746" s="135" t="s">
        <v>3543</v>
      </c>
      <c r="C746" s="81" t="s">
        <v>4146</v>
      </c>
      <c r="D746" s="15" t="s">
        <v>3559</v>
      </c>
      <c r="E746" s="15"/>
      <c r="F746" s="15" t="s">
        <v>3546</v>
      </c>
      <c r="G746" s="15" t="s">
        <v>3559</v>
      </c>
      <c r="H746" s="15" t="s">
        <v>4147</v>
      </c>
      <c r="I746" s="15" t="s">
        <v>4148</v>
      </c>
      <c r="J746" s="15" t="s">
        <v>49</v>
      </c>
      <c r="K746" s="266">
        <v>21</v>
      </c>
      <c r="L746" s="21">
        <v>1154</v>
      </c>
      <c r="M746" s="21">
        <v>2570</v>
      </c>
      <c r="N746" s="21">
        <f t="shared" si="77"/>
        <v>3724</v>
      </c>
      <c r="O746" s="21">
        <f t="shared" si="79"/>
        <v>1154</v>
      </c>
      <c r="P746" s="21">
        <f t="shared" si="80"/>
        <v>2570</v>
      </c>
      <c r="Q746" s="21">
        <f t="shared" si="78"/>
        <v>3724</v>
      </c>
      <c r="R746" s="266" t="s">
        <v>66</v>
      </c>
    </row>
    <row r="747" spans="1:18" ht="12.75" customHeight="1">
      <c r="A747" s="266">
        <v>12</v>
      </c>
      <c r="B747" s="135" t="s">
        <v>3543</v>
      </c>
      <c r="C747" s="81" t="s">
        <v>4149</v>
      </c>
      <c r="D747" s="15" t="s">
        <v>3562</v>
      </c>
      <c r="E747" s="15"/>
      <c r="F747" s="15" t="s">
        <v>3546</v>
      </c>
      <c r="G747" s="15" t="s">
        <v>3562</v>
      </c>
      <c r="H747" s="15" t="s">
        <v>4150</v>
      </c>
      <c r="I747" s="15" t="s">
        <v>4151</v>
      </c>
      <c r="J747" s="15" t="s">
        <v>49</v>
      </c>
      <c r="K747" s="266">
        <v>12</v>
      </c>
      <c r="L747" s="21">
        <v>220</v>
      </c>
      <c r="M747" s="21">
        <v>490</v>
      </c>
      <c r="N747" s="21">
        <f t="shared" si="77"/>
        <v>710</v>
      </c>
      <c r="O747" s="21">
        <f t="shared" si="79"/>
        <v>220</v>
      </c>
      <c r="P747" s="21">
        <f t="shared" si="80"/>
        <v>490</v>
      </c>
      <c r="Q747" s="21">
        <f t="shared" si="78"/>
        <v>710</v>
      </c>
      <c r="R747" s="266" t="s">
        <v>66</v>
      </c>
    </row>
    <row r="748" spans="1:18" ht="12.75" customHeight="1">
      <c r="A748" s="266">
        <v>13</v>
      </c>
      <c r="B748" s="135" t="s">
        <v>3543</v>
      </c>
      <c r="C748" s="81" t="s">
        <v>4152</v>
      </c>
      <c r="D748" s="15" t="s">
        <v>2001</v>
      </c>
      <c r="E748" s="15" t="s">
        <v>3564</v>
      </c>
      <c r="F748" s="15" t="s">
        <v>3546</v>
      </c>
      <c r="G748" s="15" t="s">
        <v>2001</v>
      </c>
      <c r="H748" s="15" t="s">
        <v>4153</v>
      </c>
      <c r="I748" s="15" t="s">
        <v>4154</v>
      </c>
      <c r="J748" s="15" t="s">
        <v>49</v>
      </c>
      <c r="K748" s="266">
        <v>21.1</v>
      </c>
      <c r="L748" s="21">
        <v>6001</v>
      </c>
      <c r="M748" s="21">
        <v>13358</v>
      </c>
      <c r="N748" s="21">
        <f t="shared" si="77"/>
        <v>19359</v>
      </c>
      <c r="O748" s="21">
        <f t="shared" si="79"/>
        <v>6001</v>
      </c>
      <c r="P748" s="21">
        <f t="shared" si="80"/>
        <v>13358</v>
      </c>
      <c r="Q748" s="21">
        <f t="shared" si="78"/>
        <v>19359</v>
      </c>
      <c r="R748" s="266" t="s">
        <v>66</v>
      </c>
    </row>
    <row r="749" spans="1:18" ht="12.75" customHeight="1">
      <c r="A749" s="266">
        <v>14</v>
      </c>
      <c r="B749" s="135" t="s">
        <v>3543</v>
      </c>
      <c r="C749" s="81" t="s">
        <v>2747</v>
      </c>
      <c r="D749" s="15" t="s">
        <v>2001</v>
      </c>
      <c r="E749" s="15" t="s">
        <v>44</v>
      </c>
      <c r="F749" s="15" t="s">
        <v>3546</v>
      </c>
      <c r="G749" s="15" t="s">
        <v>2001</v>
      </c>
      <c r="H749" s="15" t="s">
        <v>4155</v>
      </c>
      <c r="I749" s="15" t="s">
        <v>3565</v>
      </c>
      <c r="J749" s="15" t="s">
        <v>49</v>
      </c>
      <c r="K749" s="266">
        <v>5.5</v>
      </c>
      <c r="L749" s="21">
        <v>71</v>
      </c>
      <c r="M749" s="21">
        <v>158</v>
      </c>
      <c r="N749" s="21">
        <f t="shared" si="77"/>
        <v>229</v>
      </c>
      <c r="O749" s="21">
        <f t="shared" si="79"/>
        <v>71</v>
      </c>
      <c r="P749" s="21">
        <f t="shared" si="80"/>
        <v>158</v>
      </c>
      <c r="Q749" s="21">
        <f>O749+P749</f>
        <v>229</v>
      </c>
      <c r="R749" s="266" t="s">
        <v>66</v>
      </c>
    </row>
    <row r="750" spans="1:18" ht="12.75" customHeight="1">
      <c r="A750" s="266">
        <v>15</v>
      </c>
      <c r="B750" s="135" t="s">
        <v>3543</v>
      </c>
      <c r="C750" s="81" t="s">
        <v>4156</v>
      </c>
      <c r="D750" s="15" t="s">
        <v>3563</v>
      </c>
      <c r="E750" s="15" t="s">
        <v>19</v>
      </c>
      <c r="F750" s="15" t="s">
        <v>4157</v>
      </c>
      <c r="G750" s="15" t="s">
        <v>3547</v>
      </c>
      <c r="H750" s="15" t="s">
        <v>4158</v>
      </c>
      <c r="I750" s="15" t="s">
        <v>4159</v>
      </c>
      <c r="J750" s="15" t="s">
        <v>49</v>
      </c>
      <c r="K750" s="261">
        <v>5.5</v>
      </c>
      <c r="L750" s="21">
        <v>4077</v>
      </c>
      <c r="M750" s="21">
        <v>9074</v>
      </c>
      <c r="N750" s="21">
        <f t="shared" si="77"/>
        <v>13151</v>
      </c>
      <c r="O750" s="21">
        <f t="shared" si="79"/>
        <v>4077</v>
      </c>
      <c r="P750" s="21">
        <f t="shared" si="80"/>
        <v>9074</v>
      </c>
      <c r="Q750" s="21">
        <f t="shared" ref="Q750:Q753" si="81">O750+P750</f>
        <v>13151</v>
      </c>
      <c r="R750" s="266" t="s">
        <v>66</v>
      </c>
    </row>
    <row r="751" spans="1:18" ht="12.75" customHeight="1">
      <c r="A751" s="266">
        <v>16</v>
      </c>
      <c r="B751" s="135" t="s">
        <v>3543</v>
      </c>
      <c r="C751" s="81" t="s">
        <v>4160</v>
      </c>
      <c r="D751" s="15" t="s">
        <v>4161</v>
      </c>
      <c r="E751" s="15"/>
      <c r="F751" s="15" t="s">
        <v>3546</v>
      </c>
      <c r="G751" s="15" t="s">
        <v>4161</v>
      </c>
      <c r="H751" s="15" t="s">
        <v>4162</v>
      </c>
      <c r="I751" s="15" t="s">
        <v>4163</v>
      </c>
      <c r="J751" s="15" t="s">
        <v>48</v>
      </c>
      <c r="K751" s="261">
        <v>20</v>
      </c>
      <c r="L751" s="21">
        <v>162</v>
      </c>
      <c r="M751" s="21">
        <v>0</v>
      </c>
      <c r="N751" s="21">
        <f t="shared" si="77"/>
        <v>162</v>
      </c>
      <c r="O751" s="21">
        <v>162</v>
      </c>
      <c r="P751" s="21">
        <v>0</v>
      </c>
      <c r="Q751" s="21">
        <f t="shared" si="81"/>
        <v>162</v>
      </c>
      <c r="R751" s="266" t="s">
        <v>66</v>
      </c>
    </row>
    <row r="752" spans="1:18" ht="12.75" customHeight="1">
      <c r="A752" s="266">
        <v>17</v>
      </c>
      <c r="B752" s="135" t="s">
        <v>3543</v>
      </c>
      <c r="C752" s="81" t="s">
        <v>4156</v>
      </c>
      <c r="D752" s="15" t="s">
        <v>4164</v>
      </c>
      <c r="E752" s="15"/>
      <c r="F752" s="15" t="s">
        <v>3546</v>
      </c>
      <c r="G752" s="15" t="s">
        <v>3547</v>
      </c>
      <c r="H752" s="15" t="s">
        <v>4165</v>
      </c>
      <c r="I752" s="15" t="s">
        <v>4166</v>
      </c>
      <c r="J752" s="15" t="s">
        <v>49</v>
      </c>
      <c r="K752" s="261">
        <v>5.5</v>
      </c>
      <c r="L752" s="21">
        <v>14917</v>
      </c>
      <c r="M752" s="21">
        <v>33201</v>
      </c>
      <c r="N752" s="21">
        <f t="shared" si="77"/>
        <v>48118</v>
      </c>
      <c r="O752" s="21">
        <f t="shared" si="79"/>
        <v>14917</v>
      </c>
      <c r="P752" s="21">
        <f t="shared" si="80"/>
        <v>33201</v>
      </c>
      <c r="Q752" s="21">
        <f t="shared" si="81"/>
        <v>48118</v>
      </c>
      <c r="R752" s="266" t="s">
        <v>66</v>
      </c>
    </row>
    <row r="753" spans="1:18" ht="12.75" customHeight="1">
      <c r="A753" s="266">
        <v>18</v>
      </c>
      <c r="B753" s="135" t="s">
        <v>3543</v>
      </c>
      <c r="C753" s="81" t="s">
        <v>4167</v>
      </c>
      <c r="D753" s="15" t="s">
        <v>4168</v>
      </c>
      <c r="E753" s="15"/>
      <c r="F753" s="15" t="s">
        <v>3546</v>
      </c>
      <c r="G753" s="15" t="s">
        <v>4168</v>
      </c>
      <c r="H753" s="15" t="s">
        <v>4169</v>
      </c>
      <c r="I753" s="15" t="s">
        <v>3553</v>
      </c>
      <c r="J753" s="15" t="s">
        <v>48</v>
      </c>
      <c r="K753" s="261">
        <v>6.6</v>
      </c>
      <c r="L753" s="21">
        <v>437</v>
      </c>
      <c r="M753" s="21">
        <v>0</v>
      </c>
      <c r="N753" s="21">
        <v>437</v>
      </c>
      <c r="O753" s="21">
        <v>437</v>
      </c>
      <c r="P753" s="21">
        <v>0</v>
      </c>
      <c r="Q753" s="21">
        <f t="shared" si="81"/>
        <v>437</v>
      </c>
      <c r="R753" s="266" t="s">
        <v>66</v>
      </c>
    </row>
    <row r="754" spans="1:18" ht="12.75" customHeight="1">
      <c r="A754" s="282"/>
      <c r="B754" s="283"/>
      <c r="C754" s="283"/>
      <c r="D754" s="283"/>
      <c r="E754" s="283"/>
      <c r="F754" s="283"/>
      <c r="G754" s="283"/>
      <c r="H754" s="283"/>
      <c r="I754" s="283"/>
      <c r="J754" s="283"/>
      <c r="K754" s="284"/>
      <c r="L754" s="24">
        <f t="shared" ref="L754:Q754" si="82">SUM(L736:L753)</f>
        <v>42857</v>
      </c>
      <c r="M754" s="24">
        <f t="shared" si="82"/>
        <v>90309</v>
      </c>
      <c r="N754" s="24">
        <f t="shared" si="82"/>
        <v>133166</v>
      </c>
      <c r="O754" s="24">
        <f t="shared" si="82"/>
        <v>42857</v>
      </c>
      <c r="P754" s="24">
        <f t="shared" si="82"/>
        <v>90309</v>
      </c>
      <c r="Q754" s="24">
        <f t="shared" si="82"/>
        <v>133166</v>
      </c>
    </row>
    <row r="755" spans="1:18" ht="36" customHeight="1">
      <c r="A755" s="274"/>
      <c r="B755" s="274"/>
      <c r="C755" s="274"/>
      <c r="D755" s="274"/>
      <c r="E755" s="274"/>
      <c r="F755" s="274"/>
      <c r="G755" s="274"/>
      <c r="H755" s="274"/>
      <c r="I755" s="274"/>
      <c r="J755" s="274"/>
      <c r="K755" s="274"/>
      <c r="L755" s="274"/>
      <c r="M755" s="274"/>
      <c r="N755" s="274"/>
      <c r="O755" s="274"/>
      <c r="P755" s="274"/>
      <c r="Q755" s="274"/>
    </row>
    <row r="756" spans="1:18" ht="32.1" customHeight="1">
      <c r="A756" s="104" t="s">
        <v>726</v>
      </c>
      <c r="B756" s="287" t="s">
        <v>2461</v>
      </c>
      <c r="C756" s="288"/>
      <c r="D756" s="288"/>
      <c r="E756" s="288"/>
      <c r="F756" s="288"/>
      <c r="G756" s="288"/>
      <c r="H756" s="288"/>
      <c r="I756" s="288"/>
      <c r="J756" s="288"/>
      <c r="K756" s="289"/>
      <c r="L756" s="281" t="s">
        <v>4198</v>
      </c>
      <c r="M756" s="281"/>
      <c r="N756" s="281"/>
      <c r="O756" s="281" t="s">
        <v>4199</v>
      </c>
      <c r="P756" s="281"/>
      <c r="Q756" s="281"/>
      <c r="R756" s="275" t="s">
        <v>20</v>
      </c>
    </row>
    <row r="757" spans="1:18" ht="42" customHeight="1">
      <c r="A757" s="79" t="s">
        <v>7</v>
      </c>
      <c r="B757" s="80" t="s">
        <v>31</v>
      </c>
      <c r="C757" s="80" t="s">
        <v>4</v>
      </c>
      <c r="D757" s="81" t="s">
        <v>5</v>
      </c>
      <c r="E757" s="81" t="s">
        <v>6</v>
      </c>
      <c r="F757" s="81" t="s">
        <v>8</v>
      </c>
      <c r="G757" s="81" t="s">
        <v>9</v>
      </c>
      <c r="H757" s="81" t="s">
        <v>22</v>
      </c>
      <c r="I757" s="81" t="s">
        <v>10</v>
      </c>
      <c r="J757" s="81" t="s">
        <v>11</v>
      </c>
      <c r="K757" s="79" t="s">
        <v>12</v>
      </c>
      <c r="L757" s="262" t="s">
        <v>13</v>
      </c>
      <c r="M757" s="79" t="s">
        <v>14</v>
      </c>
      <c r="N757" s="79" t="s">
        <v>3</v>
      </c>
      <c r="O757" s="262" t="s">
        <v>13</v>
      </c>
      <c r="P757" s="79" t="s">
        <v>14</v>
      </c>
      <c r="Q757" s="79" t="s">
        <v>3</v>
      </c>
      <c r="R757" s="276"/>
    </row>
    <row r="758" spans="1:18" ht="12.75" customHeight="1">
      <c r="A758" s="266">
        <v>1</v>
      </c>
      <c r="B758" s="15" t="s">
        <v>2542</v>
      </c>
      <c r="C758" s="15" t="s">
        <v>2543</v>
      </c>
      <c r="D758" s="15" t="s">
        <v>2544</v>
      </c>
      <c r="E758" s="15" t="s">
        <v>786</v>
      </c>
      <c r="F758" s="15" t="s">
        <v>593</v>
      </c>
      <c r="G758" s="15" t="s">
        <v>594</v>
      </c>
      <c r="H758" s="15" t="s">
        <v>2545</v>
      </c>
      <c r="I758" s="15" t="s">
        <v>2546</v>
      </c>
      <c r="J758" s="15" t="s">
        <v>47</v>
      </c>
      <c r="K758" s="140">
        <v>150</v>
      </c>
      <c r="L758" s="77">
        <v>811610</v>
      </c>
      <c r="M758" s="77">
        <v>0</v>
      </c>
      <c r="N758" s="21">
        <f>L758</f>
        <v>811610</v>
      </c>
      <c r="O758" s="77">
        <v>811610</v>
      </c>
      <c r="P758" s="77">
        <f>M758</f>
        <v>0</v>
      </c>
      <c r="Q758" s="21">
        <f>N758</f>
        <v>811610</v>
      </c>
      <c r="R758" s="266" t="s">
        <v>66</v>
      </c>
    </row>
    <row r="759" spans="1:18" ht="12.75" customHeight="1">
      <c r="A759" s="266">
        <v>2</v>
      </c>
      <c r="B759" s="15" t="s">
        <v>2542</v>
      </c>
      <c r="C759" s="15" t="s">
        <v>2547</v>
      </c>
      <c r="D759" s="15" t="s">
        <v>2544</v>
      </c>
      <c r="E759" s="15" t="s">
        <v>786</v>
      </c>
      <c r="F759" s="15" t="s">
        <v>593</v>
      </c>
      <c r="G759" s="15" t="s">
        <v>594</v>
      </c>
      <c r="H759" s="15" t="s">
        <v>2548</v>
      </c>
      <c r="I759" s="15" t="s">
        <v>2549</v>
      </c>
      <c r="J759" s="15" t="s">
        <v>47</v>
      </c>
      <c r="K759" s="140">
        <v>250</v>
      </c>
      <c r="L759" s="77">
        <v>530203</v>
      </c>
      <c r="M759" s="77">
        <v>0</v>
      </c>
      <c r="N759" s="21">
        <f>L759</f>
        <v>530203</v>
      </c>
      <c r="O759" s="77">
        <f t="shared" ref="O759:Q765" si="83">L759</f>
        <v>530203</v>
      </c>
      <c r="P759" s="77">
        <f t="shared" si="83"/>
        <v>0</v>
      </c>
      <c r="Q759" s="21">
        <f t="shared" si="83"/>
        <v>530203</v>
      </c>
      <c r="R759" s="266" t="s">
        <v>66</v>
      </c>
    </row>
    <row r="760" spans="1:18" ht="12.75" customHeight="1">
      <c r="A760" s="266">
        <v>3</v>
      </c>
      <c r="B760" s="15" t="s">
        <v>2542</v>
      </c>
      <c r="C760" s="15" t="s">
        <v>61</v>
      </c>
      <c r="D760" s="15" t="s">
        <v>2544</v>
      </c>
      <c r="E760" s="15" t="s">
        <v>39</v>
      </c>
      <c r="F760" s="15" t="s">
        <v>593</v>
      </c>
      <c r="G760" s="15" t="s">
        <v>594</v>
      </c>
      <c r="H760" s="15" t="s">
        <v>2550</v>
      </c>
      <c r="I760" s="15" t="s">
        <v>2551</v>
      </c>
      <c r="J760" s="15" t="s">
        <v>49</v>
      </c>
      <c r="K760" s="140">
        <v>16.5</v>
      </c>
      <c r="L760" s="77">
        <v>1542</v>
      </c>
      <c r="M760" s="77">
        <v>2634</v>
      </c>
      <c r="N760" s="21">
        <f>L760+M760</f>
        <v>4176</v>
      </c>
      <c r="O760" s="77">
        <f t="shared" si="83"/>
        <v>1542</v>
      </c>
      <c r="P760" s="77">
        <f t="shared" si="83"/>
        <v>2634</v>
      </c>
      <c r="Q760" s="21">
        <f t="shared" si="83"/>
        <v>4176</v>
      </c>
      <c r="R760" s="266" t="s">
        <v>66</v>
      </c>
    </row>
    <row r="761" spans="1:18" ht="12.75" customHeight="1">
      <c r="A761" s="266">
        <v>4</v>
      </c>
      <c r="B761" s="15" t="s">
        <v>2542</v>
      </c>
      <c r="C761" s="15" t="s">
        <v>61</v>
      </c>
      <c r="D761" s="15" t="s">
        <v>2544</v>
      </c>
      <c r="E761" s="15" t="s">
        <v>2552</v>
      </c>
      <c r="F761" s="15" t="s">
        <v>593</v>
      </c>
      <c r="G761" s="15" t="s">
        <v>594</v>
      </c>
      <c r="H761" s="15" t="s">
        <v>2553</v>
      </c>
      <c r="I761" s="15" t="s">
        <v>2554</v>
      </c>
      <c r="J761" s="15" t="s">
        <v>49</v>
      </c>
      <c r="K761" s="140">
        <v>20</v>
      </c>
      <c r="L761" s="77">
        <v>1384</v>
      </c>
      <c r="M761" s="77">
        <v>3996</v>
      </c>
      <c r="N761" s="21">
        <f t="shared" ref="N761:N765" si="84">L761+M761</f>
        <v>5380</v>
      </c>
      <c r="O761" s="77">
        <f t="shared" si="83"/>
        <v>1384</v>
      </c>
      <c r="P761" s="77">
        <f t="shared" si="83"/>
        <v>3996</v>
      </c>
      <c r="Q761" s="21">
        <f t="shared" si="83"/>
        <v>5380</v>
      </c>
      <c r="R761" s="266" t="s">
        <v>66</v>
      </c>
    </row>
    <row r="762" spans="1:18" ht="12.75" customHeight="1">
      <c r="A762" s="266">
        <v>5</v>
      </c>
      <c r="B762" s="15" t="s">
        <v>2542</v>
      </c>
      <c r="C762" s="15" t="s">
        <v>2555</v>
      </c>
      <c r="D762" s="15" t="s">
        <v>2544</v>
      </c>
      <c r="E762" s="15" t="s">
        <v>2556</v>
      </c>
      <c r="F762" s="15" t="s">
        <v>593</v>
      </c>
      <c r="G762" s="15" t="s">
        <v>594</v>
      </c>
      <c r="H762" s="15" t="s">
        <v>2557</v>
      </c>
      <c r="I762" s="15" t="s">
        <v>2558</v>
      </c>
      <c r="J762" s="15" t="s">
        <v>51</v>
      </c>
      <c r="K762" s="140">
        <v>4</v>
      </c>
      <c r="L762" s="77">
        <v>84</v>
      </c>
      <c r="M762" s="77">
        <v>0</v>
      </c>
      <c r="N762" s="21">
        <f t="shared" si="84"/>
        <v>84</v>
      </c>
      <c r="O762" s="77">
        <f t="shared" si="83"/>
        <v>84</v>
      </c>
      <c r="P762" s="77">
        <f t="shared" si="83"/>
        <v>0</v>
      </c>
      <c r="Q762" s="21">
        <f t="shared" si="83"/>
        <v>84</v>
      </c>
      <c r="R762" s="266" t="s">
        <v>66</v>
      </c>
    </row>
    <row r="763" spans="1:18" ht="12.75" customHeight="1">
      <c r="A763" s="266">
        <v>6</v>
      </c>
      <c r="B763" s="15" t="s">
        <v>2542</v>
      </c>
      <c r="C763" s="15" t="s">
        <v>2555</v>
      </c>
      <c r="D763" s="29" t="s">
        <v>2544</v>
      </c>
      <c r="E763" s="29" t="s">
        <v>2559</v>
      </c>
      <c r="F763" s="15" t="s">
        <v>593</v>
      </c>
      <c r="G763" s="29" t="s">
        <v>594</v>
      </c>
      <c r="H763" s="15" t="s">
        <v>2560</v>
      </c>
      <c r="I763" s="29" t="s">
        <v>2561</v>
      </c>
      <c r="J763" s="29" t="s">
        <v>51</v>
      </c>
      <c r="K763" s="141">
        <v>4</v>
      </c>
      <c r="L763" s="30">
        <v>348</v>
      </c>
      <c r="M763" s="77">
        <v>0</v>
      </c>
      <c r="N763" s="21">
        <f t="shared" si="84"/>
        <v>348</v>
      </c>
      <c r="O763" s="77">
        <f t="shared" si="83"/>
        <v>348</v>
      </c>
      <c r="P763" s="77">
        <f t="shared" si="83"/>
        <v>0</v>
      </c>
      <c r="Q763" s="21">
        <f t="shared" si="83"/>
        <v>348</v>
      </c>
      <c r="R763" s="266" t="s">
        <v>66</v>
      </c>
    </row>
    <row r="764" spans="1:18" ht="12.75" customHeight="1">
      <c r="A764" s="266">
        <v>7</v>
      </c>
      <c r="B764" s="15" t="s">
        <v>2542</v>
      </c>
      <c r="C764" s="15" t="s">
        <v>2555</v>
      </c>
      <c r="D764" s="15" t="s">
        <v>2544</v>
      </c>
      <c r="E764" s="15" t="s">
        <v>2562</v>
      </c>
      <c r="F764" s="15" t="s">
        <v>593</v>
      </c>
      <c r="G764" s="15" t="s">
        <v>594</v>
      </c>
      <c r="H764" s="15" t="s">
        <v>2563</v>
      </c>
      <c r="I764" s="15" t="s">
        <v>2564</v>
      </c>
      <c r="J764" s="15" t="s">
        <v>51</v>
      </c>
      <c r="K764" s="140">
        <v>4</v>
      </c>
      <c r="L764" s="77">
        <v>426</v>
      </c>
      <c r="M764" s="77">
        <v>0</v>
      </c>
      <c r="N764" s="21">
        <f t="shared" si="84"/>
        <v>426</v>
      </c>
      <c r="O764" s="77">
        <f t="shared" si="83"/>
        <v>426</v>
      </c>
      <c r="P764" s="77">
        <f t="shared" si="83"/>
        <v>0</v>
      </c>
      <c r="Q764" s="21">
        <f t="shared" si="83"/>
        <v>426</v>
      </c>
      <c r="R764" s="266" t="s">
        <v>66</v>
      </c>
    </row>
    <row r="765" spans="1:18" ht="12.75" customHeight="1">
      <c r="A765" s="266">
        <v>8</v>
      </c>
      <c r="B765" s="15" t="s">
        <v>2542</v>
      </c>
      <c r="C765" s="15" t="s">
        <v>2555</v>
      </c>
      <c r="D765" s="15" t="s">
        <v>2544</v>
      </c>
      <c r="E765" s="15" t="s">
        <v>2565</v>
      </c>
      <c r="F765" s="15" t="s">
        <v>593</v>
      </c>
      <c r="G765" s="15" t="s">
        <v>594</v>
      </c>
      <c r="H765" s="15" t="s">
        <v>2566</v>
      </c>
      <c r="I765" s="15" t="s">
        <v>2567</v>
      </c>
      <c r="J765" s="15" t="s">
        <v>51</v>
      </c>
      <c r="K765" s="140">
        <v>4</v>
      </c>
      <c r="L765" s="77">
        <v>1824</v>
      </c>
      <c r="M765" s="77">
        <v>0</v>
      </c>
      <c r="N765" s="21">
        <f t="shared" si="84"/>
        <v>1824</v>
      </c>
      <c r="O765" s="77">
        <f t="shared" si="83"/>
        <v>1824</v>
      </c>
      <c r="P765" s="77">
        <f t="shared" si="83"/>
        <v>0</v>
      </c>
      <c r="Q765" s="21">
        <f t="shared" si="83"/>
        <v>1824</v>
      </c>
      <c r="R765" s="266" t="s">
        <v>66</v>
      </c>
    </row>
    <row r="766" spans="1:18" ht="12.75" customHeight="1">
      <c r="A766" s="282"/>
      <c r="B766" s="283"/>
      <c r="C766" s="283"/>
      <c r="D766" s="283"/>
      <c r="E766" s="283"/>
      <c r="F766" s="283"/>
      <c r="G766" s="283"/>
      <c r="H766" s="283"/>
      <c r="I766" s="283"/>
      <c r="J766" s="283"/>
      <c r="K766" s="284"/>
      <c r="L766" s="24">
        <f t="shared" ref="L766:Q766" si="85">SUM(L758:L765)</f>
        <v>1347421</v>
      </c>
      <c r="M766" s="24">
        <f t="shared" si="85"/>
        <v>6630</v>
      </c>
      <c r="N766" s="24">
        <f t="shared" si="85"/>
        <v>1354051</v>
      </c>
      <c r="O766" s="24">
        <f t="shared" si="85"/>
        <v>1347421</v>
      </c>
      <c r="P766" s="24">
        <f t="shared" si="85"/>
        <v>6630</v>
      </c>
      <c r="Q766" s="24">
        <f t="shared" si="85"/>
        <v>1354051</v>
      </c>
    </row>
    <row r="767" spans="1:18" ht="36" customHeight="1">
      <c r="A767" s="274"/>
      <c r="B767" s="274"/>
      <c r="C767" s="274"/>
      <c r="D767" s="274"/>
      <c r="E767" s="274"/>
      <c r="F767" s="274"/>
      <c r="G767" s="274"/>
      <c r="H767" s="274"/>
      <c r="I767" s="274"/>
      <c r="J767" s="274"/>
      <c r="K767" s="274"/>
      <c r="L767" s="27"/>
      <c r="M767" s="111"/>
      <c r="N767" s="111"/>
      <c r="O767" s="111"/>
      <c r="P767" s="111"/>
      <c r="Q767" s="111"/>
    </row>
    <row r="768" spans="1:18" ht="31.95" customHeight="1">
      <c r="A768" s="104" t="s">
        <v>4006</v>
      </c>
      <c r="B768" s="287" t="s">
        <v>4183</v>
      </c>
      <c r="C768" s="288"/>
      <c r="D768" s="288"/>
      <c r="E768" s="288"/>
      <c r="F768" s="288"/>
      <c r="G768" s="288"/>
      <c r="H768" s="288"/>
      <c r="I768" s="288"/>
      <c r="J768" s="288"/>
      <c r="K768" s="289"/>
      <c r="L768" s="281" t="s">
        <v>4201</v>
      </c>
      <c r="M768" s="281"/>
      <c r="N768" s="281"/>
      <c r="O768" s="281" t="s">
        <v>4199</v>
      </c>
      <c r="P768" s="281"/>
      <c r="Q768" s="281"/>
      <c r="R768" s="275" t="s">
        <v>20</v>
      </c>
    </row>
    <row r="769" spans="1:18" ht="42" customHeight="1">
      <c r="A769" s="79" t="s">
        <v>7</v>
      </c>
      <c r="B769" s="80" t="s">
        <v>31</v>
      </c>
      <c r="C769" s="80" t="s">
        <v>4</v>
      </c>
      <c r="D769" s="81" t="s">
        <v>5</v>
      </c>
      <c r="E769" s="81" t="s">
        <v>6</v>
      </c>
      <c r="F769" s="81" t="s">
        <v>8</v>
      </c>
      <c r="G769" s="81" t="s">
        <v>9</v>
      </c>
      <c r="H769" s="81" t="s">
        <v>22</v>
      </c>
      <c r="I769" s="81" t="s">
        <v>10</v>
      </c>
      <c r="J769" s="81" t="s">
        <v>11</v>
      </c>
      <c r="K769" s="79" t="s">
        <v>12</v>
      </c>
      <c r="L769" s="262" t="s">
        <v>13</v>
      </c>
      <c r="M769" s="79" t="s">
        <v>14</v>
      </c>
      <c r="N769" s="79" t="s">
        <v>3</v>
      </c>
      <c r="O769" s="262" t="s">
        <v>13</v>
      </c>
      <c r="P769" s="79" t="s">
        <v>14</v>
      </c>
      <c r="Q769" s="79" t="s">
        <v>3</v>
      </c>
      <c r="R769" s="276"/>
    </row>
    <row r="770" spans="1:18" ht="12.75" customHeight="1">
      <c r="A770" s="266">
        <v>1</v>
      </c>
      <c r="B770" s="28" t="s">
        <v>4184</v>
      </c>
      <c r="C770" s="29" t="s">
        <v>4185</v>
      </c>
      <c r="D770" s="29" t="s">
        <v>4186</v>
      </c>
      <c r="E770" s="29">
        <v>1</v>
      </c>
      <c r="F770" s="29" t="s">
        <v>773</v>
      </c>
      <c r="G770" s="29" t="s">
        <v>774</v>
      </c>
      <c r="H770" s="29" t="s">
        <v>4187</v>
      </c>
      <c r="I770" s="29" t="s">
        <v>4188</v>
      </c>
      <c r="J770" s="29" t="s">
        <v>49</v>
      </c>
      <c r="K770" s="30">
        <v>40</v>
      </c>
      <c r="L770" s="30">
        <v>14325</v>
      </c>
      <c r="M770" s="30">
        <v>22112</v>
      </c>
      <c r="N770" s="21">
        <f>L770+M770</f>
        <v>36437</v>
      </c>
      <c r="O770" s="30">
        <v>11460</v>
      </c>
      <c r="P770" s="30">
        <v>17690</v>
      </c>
      <c r="Q770" s="21">
        <f>O770+P770</f>
        <v>29150</v>
      </c>
      <c r="R770" s="266" t="s">
        <v>66</v>
      </c>
    </row>
    <row r="771" spans="1:18" ht="12.75" customHeight="1">
      <c r="A771" s="282"/>
      <c r="B771" s="283"/>
      <c r="C771" s="283"/>
      <c r="D771" s="283"/>
      <c r="E771" s="283"/>
      <c r="F771" s="283"/>
      <c r="G771" s="283"/>
      <c r="H771" s="283"/>
      <c r="I771" s="283"/>
      <c r="J771" s="283"/>
      <c r="K771" s="284"/>
      <c r="L771" s="24">
        <f t="shared" ref="L771:Q771" si="86">SUM(L770)</f>
        <v>14325</v>
      </c>
      <c r="M771" s="24">
        <f t="shared" si="86"/>
        <v>22112</v>
      </c>
      <c r="N771" s="24">
        <f t="shared" si="86"/>
        <v>36437</v>
      </c>
      <c r="O771" s="24">
        <f t="shared" si="86"/>
        <v>11460</v>
      </c>
      <c r="P771" s="24">
        <f t="shared" si="86"/>
        <v>17690</v>
      </c>
      <c r="Q771" s="24">
        <f t="shared" si="86"/>
        <v>29150</v>
      </c>
    </row>
    <row r="772" spans="1:18" ht="36" customHeight="1">
      <c r="A772" s="274"/>
      <c r="B772" s="274"/>
      <c r="C772" s="274"/>
      <c r="D772" s="274"/>
      <c r="E772" s="274"/>
      <c r="F772" s="274"/>
      <c r="G772" s="274"/>
      <c r="H772" s="274"/>
      <c r="I772" s="274"/>
      <c r="J772" s="274"/>
      <c r="K772" s="274"/>
      <c r="L772" s="274"/>
      <c r="M772" s="274"/>
      <c r="N772" s="274"/>
      <c r="O772" s="274"/>
      <c r="P772" s="274"/>
      <c r="Q772" s="274"/>
    </row>
    <row r="773" spans="1:18" ht="31.95" customHeight="1">
      <c r="A773" s="250" t="s">
        <v>448</v>
      </c>
      <c r="B773" s="296" t="s">
        <v>3566</v>
      </c>
      <c r="C773" s="297"/>
      <c r="D773" s="297"/>
      <c r="E773" s="297"/>
      <c r="F773" s="297"/>
      <c r="G773" s="297"/>
      <c r="H773" s="297"/>
      <c r="I773" s="297"/>
      <c r="J773" s="297"/>
      <c r="K773" s="298"/>
      <c r="L773" s="281" t="s">
        <v>4198</v>
      </c>
      <c r="M773" s="281"/>
      <c r="N773" s="281"/>
      <c r="O773" s="285" t="s">
        <v>4199</v>
      </c>
      <c r="P773" s="285"/>
      <c r="Q773" s="285"/>
      <c r="R773" s="275" t="s">
        <v>20</v>
      </c>
    </row>
    <row r="774" spans="1:18" ht="42" customHeight="1">
      <c r="A774" s="79" t="s">
        <v>7</v>
      </c>
      <c r="B774" s="80" t="s">
        <v>57</v>
      </c>
      <c r="C774" s="80" t="s">
        <v>4</v>
      </c>
      <c r="D774" s="81" t="s">
        <v>5</v>
      </c>
      <c r="E774" s="81" t="s">
        <v>6</v>
      </c>
      <c r="F774" s="81" t="s">
        <v>8</v>
      </c>
      <c r="G774" s="81" t="s">
        <v>9</v>
      </c>
      <c r="H774" s="81" t="s">
        <v>3277</v>
      </c>
      <c r="I774" s="81" t="s">
        <v>10</v>
      </c>
      <c r="J774" s="81" t="s">
        <v>3278</v>
      </c>
      <c r="K774" s="79" t="s">
        <v>12</v>
      </c>
      <c r="L774" s="262" t="s">
        <v>13</v>
      </c>
      <c r="M774" s="79" t="s">
        <v>14</v>
      </c>
      <c r="N774" s="79" t="s">
        <v>3</v>
      </c>
      <c r="O774" s="262" t="s">
        <v>13</v>
      </c>
      <c r="P774" s="79" t="s">
        <v>14</v>
      </c>
      <c r="Q774" s="79" t="s">
        <v>3</v>
      </c>
      <c r="R774" s="276"/>
    </row>
    <row r="775" spans="1:18" ht="13.8">
      <c r="A775" s="261">
        <v>1</v>
      </c>
      <c r="B775" s="135" t="s">
        <v>3567</v>
      </c>
      <c r="C775" s="15" t="s">
        <v>3568</v>
      </c>
      <c r="D775" s="15" t="s">
        <v>3569</v>
      </c>
      <c r="E775" s="15"/>
      <c r="F775" s="15" t="s">
        <v>787</v>
      </c>
      <c r="G775" s="15" t="s">
        <v>788</v>
      </c>
      <c r="H775" s="15" t="s">
        <v>3570</v>
      </c>
      <c r="I775" s="15" t="s">
        <v>3571</v>
      </c>
      <c r="J775" s="15" t="s">
        <v>48</v>
      </c>
      <c r="K775" s="15">
        <v>3</v>
      </c>
      <c r="L775" s="14">
        <v>2107</v>
      </c>
      <c r="M775" s="14">
        <v>0</v>
      </c>
      <c r="N775" s="14">
        <f>L775+M775</f>
        <v>2107</v>
      </c>
      <c r="O775" s="162">
        <v>0</v>
      </c>
      <c r="P775" s="162">
        <v>0</v>
      </c>
      <c r="Q775" s="14">
        <f>O775+P775</f>
        <v>0</v>
      </c>
      <c r="R775" s="270" t="s">
        <v>52</v>
      </c>
    </row>
    <row r="776" spans="1:18" ht="13.8">
      <c r="A776" s="261">
        <v>2</v>
      </c>
      <c r="B776" s="135" t="s">
        <v>3567</v>
      </c>
      <c r="C776" s="135" t="s">
        <v>3572</v>
      </c>
      <c r="D776" s="135" t="s">
        <v>3573</v>
      </c>
      <c r="E776" s="135" t="s">
        <v>19</v>
      </c>
      <c r="F776" s="135" t="s">
        <v>787</v>
      </c>
      <c r="G776" s="15" t="s">
        <v>788</v>
      </c>
      <c r="H776" s="135" t="s">
        <v>3574</v>
      </c>
      <c r="I776" s="135" t="s">
        <v>3575</v>
      </c>
      <c r="J776" s="135" t="s">
        <v>47</v>
      </c>
      <c r="K776" s="135">
        <v>90</v>
      </c>
      <c r="L776" s="162">
        <v>121193</v>
      </c>
      <c r="M776" s="14">
        <v>0</v>
      </c>
      <c r="N776" s="162">
        <f t="shared" ref="N776:N797" si="87">L776+M776</f>
        <v>121193</v>
      </c>
      <c r="O776" s="162">
        <v>0</v>
      </c>
      <c r="P776" s="162">
        <v>0</v>
      </c>
      <c r="Q776" s="162">
        <f t="shared" ref="Q776:Q797" si="88">O776+P776</f>
        <v>0</v>
      </c>
      <c r="R776" s="270" t="s">
        <v>52</v>
      </c>
    </row>
    <row r="777" spans="1:18" ht="13.8">
      <c r="A777" s="261">
        <v>3</v>
      </c>
      <c r="B777" s="135" t="s">
        <v>3567</v>
      </c>
      <c r="C777" s="15" t="s">
        <v>3576</v>
      </c>
      <c r="D777" s="15" t="s">
        <v>3573</v>
      </c>
      <c r="E777" s="15" t="s">
        <v>19</v>
      </c>
      <c r="F777" s="15" t="s">
        <v>787</v>
      </c>
      <c r="G777" s="15" t="s">
        <v>788</v>
      </c>
      <c r="H777" s="15" t="s">
        <v>3577</v>
      </c>
      <c r="I777" s="15" t="s">
        <v>3578</v>
      </c>
      <c r="J777" s="15" t="s">
        <v>48</v>
      </c>
      <c r="K777" s="15">
        <v>21</v>
      </c>
      <c r="L777" s="14">
        <v>1000</v>
      </c>
      <c r="M777" s="14">
        <v>0</v>
      </c>
      <c r="N777" s="14">
        <f t="shared" si="87"/>
        <v>1000</v>
      </c>
      <c r="O777" s="162">
        <v>0</v>
      </c>
      <c r="P777" s="162">
        <v>0</v>
      </c>
      <c r="Q777" s="14">
        <f t="shared" si="88"/>
        <v>0</v>
      </c>
      <c r="R777" s="270" t="s">
        <v>52</v>
      </c>
    </row>
    <row r="778" spans="1:18" ht="13.8">
      <c r="A778" s="261">
        <v>4</v>
      </c>
      <c r="B778" s="135" t="s">
        <v>3567</v>
      </c>
      <c r="C778" s="15" t="s">
        <v>3579</v>
      </c>
      <c r="D778" s="15" t="s">
        <v>3573</v>
      </c>
      <c r="E778" s="15" t="s">
        <v>19</v>
      </c>
      <c r="F778" s="15" t="s">
        <v>787</v>
      </c>
      <c r="G778" s="15" t="s">
        <v>788</v>
      </c>
      <c r="H778" s="15" t="s">
        <v>3580</v>
      </c>
      <c r="I778" s="15" t="s">
        <v>3581</v>
      </c>
      <c r="J778" s="15" t="s">
        <v>48</v>
      </c>
      <c r="K778" s="15">
        <v>40</v>
      </c>
      <c r="L778" s="14">
        <v>1000</v>
      </c>
      <c r="M778" s="14">
        <v>0</v>
      </c>
      <c r="N778" s="14">
        <f t="shared" si="87"/>
        <v>1000</v>
      </c>
      <c r="O778" s="162">
        <v>0</v>
      </c>
      <c r="P778" s="162">
        <v>0</v>
      </c>
      <c r="Q778" s="14">
        <f t="shared" si="88"/>
        <v>0</v>
      </c>
      <c r="R778" s="270" t="s">
        <v>52</v>
      </c>
    </row>
    <row r="779" spans="1:18" ht="13.8">
      <c r="A779" s="261">
        <v>5</v>
      </c>
      <c r="B779" s="135" t="s">
        <v>3567</v>
      </c>
      <c r="C779" s="15" t="s">
        <v>3582</v>
      </c>
      <c r="D779" s="15" t="s">
        <v>1031</v>
      </c>
      <c r="E779" s="15"/>
      <c r="F779" s="15" t="s">
        <v>787</v>
      </c>
      <c r="G779" s="15" t="s">
        <v>788</v>
      </c>
      <c r="H779" s="15" t="s">
        <v>3583</v>
      </c>
      <c r="I779" s="15" t="s">
        <v>3584</v>
      </c>
      <c r="J779" s="15" t="s">
        <v>48</v>
      </c>
      <c r="K779" s="15">
        <v>1</v>
      </c>
      <c r="L779" s="14">
        <v>1245</v>
      </c>
      <c r="M779" s="14">
        <v>0</v>
      </c>
      <c r="N779" s="14">
        <f t="shared" si="87"/>
        <v>1245</v>
      </c>
      <c r="O779" s="162">
        <v>0</v>
      </c>
      <c r="P779" s="162">
        <v>0</v>
      </c>
      <c r="Q779" s="14">
        <f t="shared" si="88"/>
        <v>0</v>
      </c>
      <c r="R779" s="270" t="s">
        <v>52</v>
      </c>
    </row>
    <row r="780" spans="1:18" ht="13.8">
      <c r="A780" s="261">
        <v>6</v>
      </c>
      <c r="B780" s="135" t="s">
        <v>3567</v>
      </c>
      <c r="C780" s="15" t="s">
        <v>3585</v>
      </c>
      <c r="D780" s="15" t="s">
        <v>3586</v>
      </c>
      <c r="E780" s="15"/>
      <c r="F780" s="15" t="s">
        <v>3587</v>
      </c>
      <c r="G780" s="15" t="s">
        <v>788</v>
      </c>
      <c r="H780" s="15" t="s">
        <v>3588</v>
      </c>
      <c r="I780" s="15" t="s">
        <v>3589</v>
      </c>
      <c r="J780" s="15" t="s">
        <v>48</v>
      </c>
      <c r="K780" s="15">
        <v>1</v>
      </c>
      <c r="L780" s="14">
        <v>1537</v>
      </c>
      <c r="M780" s="14">
        <v>0</v>
      </c>
      <c r="N780" s="14">
        <f t="shared" si="87"/>
        <v>1537</v>
      </c>
      <c r="O780" s="162">
        <v>0</v>
      </c>
      <c r="P780" s="162">
        <v>0</v>
      </c>
      <c r="Q780" s="14">
        <f t="shared" si="88"/>
        <v>0</v>
      </c>
      <c r="R780" s="270" t="s">
        <v>52</v>
      </c>
    </row>
    <row r="781" spans="1:18" ht="13.8">
      <c r="A781" s="261">
        <v>7</v>
      </c>
      <c r="B781" s="135" t="s">
        <v>3567</v>
      </c>
      <c r="C781" s="15" t="s">
        <v>3590</v>
      </c>
      <c r="D781" s="15" t="s">
        <v>3591</v>
      </c>
      <c r="E781" s="15"/>
      <c r="F781" s="15" t="s">
        <v>787</v>
      </c>
      <c r="G781" s="15" t="s">
        <v>788</v>
      </c>
      <c r="H781" s="15" t="s">
        <v>3592</v>
      </c>
      <c r="I781" s="15" t="s">
        <v>3593</v>
      </c>
      <c r="J781" s="15" t="s">
        <v>48</v>
      </c>
      <c r="K781" s="15">
        <v>1</v>
      </c>
      <c r="L781" s="14">
        <v>571</v>
      </c>
      <c r="M781" s="14">
        <v>0</v>
      </c>
      <c r="N781" s="14">
        <f t="shared" si="87"/>
        <v>571</v>
      </c>
      <c r="O781" s="162">
        <v>0</v>
      </c>
      <c r="P781" s="162">
        <v>0</v>
      </c>
      <c r="Q781" s="14">
        <f t="shared" si="88"/>
        <v>0</v>
      </c>
      <c r="R781" s="270" t="s">
        <v>52</v>
      </c>
    </row>
    <row r="782" spans="1:18" ht="13.8">
      <c r="A782" s="261">
        <v>8</v>
      </c>
      <c r="B782" s="135" t="s">
        <v>3567</v>
      </c>
      <c r="C782" s="15" t="s">
        <v>3594</v>
      </c>
      <c r="D782" s="15" t="s">
        <v>3595</v>
      </c>
      <c r="E782" s="15"/>
      <c r="F782" s="15" t="s">
        <v>787</v>
      </c>
      <c r="G782" s="15" t="s">
        <v>788</v>
      </c>
      <c r="H782" s="15" t="s">
        <v>3596</v>
      </c>
      <c r="I782" s="15" t="s">
        <v>3597</v>
      </c>
      <c r="J782" s="15" t="s">
        <v>48</v>
      </c>
      <c r="K782" s="15">
        <v>1</v>
      </c>
      <c r="L782" s="14">
        <v>1233</v>
      </c>
      <c r="M782" s="14">
        <v>0</v>
      </c>
      <c r="N782" s="14">
        <f t="shared" si="87"/>
        <v>1233</v>
      </c>
      <c r="O782" s="162">
        <v>0</v>
      </c>
      <c r="P782" s="162">
        <v>0</v>
      </c>
      <c r="Q782" s="14">
        <f t="shared" si="88"/>
        <v>0</v>
      </c>
      <c r="R782" s="270" t="s">
        <v>52</v>
      </c>
    </row>
    <row r="783" spans="1:18" ht="13.8">
      <c r="A783" s="261">
        <v>9</v>
      </c>
      <c r="B783" s="135" t="s">
        <v>3567</v>
      </c>
      <c r="C783" s="15" t="s">
        <v>3598</v>
      </c>
      <c r="D783" s="15" t="s">
        <v>3599</v>
      </c>
      <c r="E783" s="15"/>
      <c r="F783" s="15" t="s">
        <v>787</v>
      </c>
      <c r="G783" s="15" t="s">
        <v>788</v>
      </c>
      <c r="H783" s="15" t="s">
        <v>3600</v>
      </c>
      <c r="I783" s="15" t="s">
        <v>3601</v>
      </c>
      <c r="J783" s="15" t="s">
        <v>48</v>
      </c>
      <c r="K783" s="15">
        <v>1</v>
      </c>
      <c r="L783" s="14">
        <v>2390</v>
      </c>
      <c r="M783" s="14">
        <v>0</v>
      </c>
      <c r="N783" s="14">
        <f t="shared" si="87"/>
        <v>2390</v>
      </c>
      <c r="O783" s="162">
        <v>0</v>
      </c>
      <c r="P783" s="162">
        <v>0</v>
      </c>
      <c r="Q783" s="14">
        <f t="shared" si="88"/>
        <v>0</v>
      </c>
      <c r="R783" s="270" t="s">
        <v>52</v>
      </c>
    </row>
    <row r="784" spans="1:18" ht="13.8">
      <c r="A784" s="261">
        <v>10</v>
      </c>
      <c r="B784" s="135" t="s">
        <v>3567</v>
      </c>
      <c r="C784" s="135" t="s">
        <v>3602</v>
      </c>
      <c r="D784" s="135" t="s">
        <v>3603</v>
      </c>
      <c r="E784" s="135"/>
      <c r="F784" s="135" t="s">
        <v>787</v>
      </c>
      <c r="G784" s="15" t="s">
        <v>788</v>
      </c>
      <c r="H784" s="135" t="s">
        <v>3604</v>
      </c>
      <c r="I784" s="135" t="s">
        <v>3605</v>
      </c>
      <c r="J784" s="135" t="s">
        <v>48</v>
      </c>
      <c r="K784" s="135">
        <v>1</v>
      </c>
      <c r="L784" s="162">
        <v>1208</v>
      </c>
      <c r="M784" s="14">
        <v>0</v>
      </c>
      <c r="N784" s="162">
        <f t="shared" si="87"/>
        <v>1208</v>
      </c>
      <c r="O784" s="162">
        <v>0</v>
      </c>
      <c r="P784" s="162">
        <v>0</v>
      </c>
      <c r="Q784" s="162">
        <f t="shared" si="88"/>
        <v>0</v>
      </c>
      <c r="R784" s="270" t="s">
        <v>52</v>
      </c>
    </row>
    <row r="785" spans="1:19" ht="13.8">
      <c r="A785" s="261">
        <v>11</v>
      </c>
      <c r="B785" s="135" t="s">
        <v>3567</v>
      </c>
      <c r="C785" s="15" t="s">
        <v>3594</v>
      </c>
      <c r="D785" s="15" t="s">
        <v>1031</v>
      </c>
      <c r="E785" s="15"/>
      <c r="F785" s="15" t="s">
        <v>787</v>
      </c>
      <c r="G785" s="15" t="s">
        <v>788</v>
      </c>
      <c r="H785" s="15" t="s">
        <v>3606</v>
      </c>
      <c r="I785" s="15" t="s">
        <v>3607</v>
      </c>
      <c r="J785" s="15" t="s">
        <v>48</v>
      </c>
      <c r="K785" s="15">
        <v>1</v>
      </c>
      <c r="L785" s="14">
        <v>1624</v>
      </c>
      <c r="M785" s="14">
        <v>0</v>
      </c>
      <c r="N785" s="14">
        <f t="shared" si="87"/>
        <v>1624</v>
      </c>
      <c r="O785" s="162">
        <v>0</v>
      </c>
      <c r="P785" s="162">
        <v>0</v>
      </c>
      <c r="Q785" s="14">
        <f t="shared" si="88"/>
        <v>0</v>
      </c>
      <c r="R785" s="270" t="s">
        <v>52</v>
      </c>
    </row>
    <row r="786" spans="1:19" ht="13.8">
      <c r="A786" s="261">
        <v>12</v>
      </c>
      <c r="B786" s="135" t="s">
        <v>3567</v>
      </c>
      <c r="C786" s="15" t="s">
        <v>3598</v>
      </c>
      <c r="D786" s="15" t="s">
        <v>3608</v>
      </c>
      <c r="E786" s="15"/>
      <c r="F786" s="15" t="s">
        <v>787</v>
      </c>
      <c r="G786" s="15" t="s">
        <v>788</v>
      </c>
      <c r="H786" s="15" t="s">
        <v>3609</v>
      </c>
      <c r="I786" s="15" t="s">
        <v>3610</v>
      </c>
      <c r="J786" s="15" t="s">
        <v>48</v>
      </c>
      <c r="K786" s="15">
        <v>1</v>
      </c>
      <c r="L786" s="14">
        <v>575</v>
      </c>
      <c r="M786" s="14">
        <v>0</v>
      </c>
      <c r="N786" s="14">
        <f t="shared" si="87"/>
        <v>575</v>
      </c>
      <c r="O786" s="162">
        <v>0</v>
      </c>
      <c r="P786" s="162">
        <v>0</v>
      </c>
      <c r="Q786" s="14">
        <f t="shared" si="88"/>
        <v>0</v>
      </c>
      <c r="R786" s="270" t="s">
        <v>52</v>
      </c>
    </row>
    <row r="787" spans="1:19" ht="13.8">
      <c r="A787" s="261">
        <v>13</v>
      </c>
      <c r="B787" s="135" t="s">
        <v>3567</v>
      </c>
      <c r="C787" s="15" t="s">
        <v>3611</v>
      </c>
      <c r="D787" s="15" t="s">
        <v>3612</v>
      </c>
      <c r="E787" s="15"/>
      <c r="F787" s="15" t="s">
        <v>787</v>
      </c>
      <c r="G787" s="15" t="s">
        <v>788</v>
      </c>
      <c r="H787" s="15" t="s">
        <v>3613</v>
      </c>
      <c r="I787" s="15" t="s">
        <v>3614</v>
      </c>
      <c r="J787" s="15" t="s">
        <v>48</v>
      </c>
      <c r="K787" s="15">
        <v>1</v>
      </c>
      <c r="L787" s="14">
        <v>2707</v>
      </c>
      <c r="M787" s="14">
        <v>0</v>
      </c>
      <c r="N787" s="14">
        <f t="shared" si="87"/>
        <v>2707</v>
      </c>
      <c r="O787" s="162">
        <v>0</v>
      </c>
      <c r="P787" s="162">
        <v>0</v>
      </c>
      <c r="Q787" s="14">
        <f t="shared" si="88"/>
        <v>0</v>
      </c>
      <c r="R787" s="270" t="s">
        <v>52</v>
      </c>
    </row>
    <row r="788" spans="1:19" ht="13.8">
      <c r="A788" s="261">
        <v>14</v>
      </c>
      <c r="B788" s="135" t="s">
        <v>3567</v>
      </c>
      <c r="C788" s="15" t="s">
        <v>3582</v>
      </c>
      <c r="D788" s="15" t="s">
        <v>3615</v>
      </c>
      <c r="E788" s="15"/>
      <c r="F788" s="15" t="s">
        <v>787</v>
      </c>
      <c r="G788" s="15" t="s">
        <v>788</v>
      </c>
      <c r="H788" s="15" t="s">
        <v>3616</v>
      </c>
      <c r="I788" s="15" t="s">
        <v>3617</v>
      </c>
      <c r="J788" s="15" t="s">
        <v>48</v>
      </c>
      <c r="K788" s="15">
        <v>1</v>
      </c>
      <c r="L788" s="14">
        <v>1275</v>
      </c>
      <c r="M788" s="14">
        <v>0</v>
      </c>
      <c r="N788" s="14">
        <f t="shared" si="87"/>
        <v>1275</v>
      </c>
      <c r="O788" s="162">
        <v>0</v>
      </c>
      <c r="P788" s="162">
        <v>0</v>
      </c>
      <c r="Q788" s="14">
        <f t="shared" si="88"/>
        <v>0</v>
      </c>
      <c r="R788" s="270" t="s">
        <v>52</v>
      </c>
    </row>
    <row r="789" spans="1:19" ht="13.8">
      <c r="A789" s="261">
        <v>15</v>
      </c>
      <c r="B789" s="135" t="s">
        <v>3567</v>
      </c>
      <c r="C789" s="15" t="s">
        <v>3582</v>
      </c>
      <c r="D789" s="15" t="s">
        <v>3615</v>
      </c>
      <c r="E789" s="15"/>
      <c r="F789" s="15" t="s">
        <v>787</v>
      </c>
      <c r="G789" s="15" t="s">
        <v>788</v>
      </c>
      <c r="H789" s="15" t="s">
        <v>3618</v>
      </c>
      <c r="I789" s="15" t="s">
        <v>3619</v>
      </c>
      <c r="J789" s="15" t="s">
        <v>48</v>
      </c>
      <c r="K789" s="15">
        <v>1</v>
      </c>
      <c r="L789" s="14">
        <v>1265</v>
      </c>
      <c r="M789" s="14">
        <v>0</v>
      </c>
      <c r="N789" s="14">
        <f t="shared" si="87"/>
        <v>1265</v>
      </c>
      <c r="O789" s="162">
        <v>0</v>
      </c>
      <c r="P789" s="162">
        <v>0</v>
      </c>
      <c r="Q789" s="14">
        <f t="shared" si="88"/>
        <v>0</v>
      </c>
      <c r="R789" s="270" t="s">
        <v>52</v>
      </c>
    </row>
    <row r="790" spans="1:19" ht="13.8">
      <c r="A790" s="261">
        <v>16</v>
      </c>
      <c r="B790" s="135" t="s">
        <v>3567</v>
      </c>
      <c r="C790" s="135" t="s">
        <v>3620</v>
      </c>
      <c r="D790" s="135" t="s">
        <v>3569</v>
      </c>
      <c r="E790" s="135"/>
      <c r="F790" s="135" t="s">
        <v>787</v>
      </c>
      <c r="G790" s="15" t="s">
        <v>788</v>
      </c>
      <c r="H790" s="135" t="s">
        <v>3621</v>
      </c>
      <c r="I790" s="135" t="s">
        <v>3622</v>
      </c>
      <c r="J790" s="135" t="s">
        <v>48</v>
      </c>
      <c r="K790" s="135">
        <v>1</v>
      </c>
      <c r="L790" s="162">
        <v>1557</v>
      </c>
      <c r="M790" s="14">
        <v>0</v>
      </c>
      <c r="N790" s="162">
        <f t="shared" si="87"/>
        <v>1557</v>
      </c>
      <c r="O790" s="162">
        <v>0</v>
      </c>
      <c r="P790" s="162">
        <v>0</v>
      </c>
      <c r="Q790" s="162">
        <f t="shared" si="88"/>
        <v>0</v>
      </c>
      <c r="R790" s="270" t="s">
        <v>52</v>
      </c>
    </row>
    <row r="791" spans="1:19" ht="13.8">
      <c r="A791" s="261">
        <v>17</v>
      </c>
      <c r="B791" s="135" t="s">
        <v>3567</v>
      </c>
      <c r="C791" s="15" t="s">
        <v>3598</v>
      </c>
      <c r="D791" s="15" t="s">
        <v>954</v>
      </c>
      <c r="E791" s="15"/>
      <c r="F791" s="15" t="s">
        <v>787</v>
      </c>
      <c r="G791" s="15" t="s">
        <v>788</v>
      </c>
      <c r="H791" s="15" t="s">
        <v>3623</v>
      </c>
      <c r="I791" s="15" t="s">
        <v>3624</v>
      </c>
      <c r="J791" s="15" t="s">
        <v>48</v>
      </c>
      <c r="K791" s="15">
        <v>1</v>
      </c>
      <c r="L791" s="14">
        <v>3000</v>
      </c>
      <c r="M791" s="14">
        <v>0</v>
      </c>
      <c r="N791" s="14">
        <f t="shared" si="87"/>
        <v>3000</v>
      </c>
      <c r="O791" s="162">
        <v>0</v>
      </c>
      <c r="P791" s="162">
        <v>0</v>
      </c>
      <c r="Q791" s="14">
        <f t="shared" si="88"/>
        <v>0</v>
      </c>
      <c r="R791" s="270" t="s">
        <v>52</v>
      </c>
    </row>
    <row r="792" spans="1:19" ht="13.8">
      <c r="A792" s="261">
        <v>18</v>
      </c>
      <c r="B792" s="135" t="s">
        <v>3567</v>
      </c>
      <c r="C792" s="15" t="s">
        <v>3625</v>
      </c>
      <c r="D792" s="15" t="s">
        <v>3626</v>
      </c>
      <c r="E792" s="15"/>
      <c r="F792" s="15" t="s">
        <v>787</v>
      </c>
      <c r="G792" s="15" t="s">
        <v>788</v>
      </c>
      <c r="H792" s="15" t="s">
        <v>3627</v>
      </c>
      <c r="I792" s="15" t="s">
        <v>3628</v>
      </c>
      <c r="J792" s="15" t="s">
        <v>48</v>
      </c>
      <c r="K792" s="15">
        <v>1</v>
      </c>
      <c r="L792" s="14">
        <v>4368</v>
      </c>
      <c r="M792" s="14">
        <v>0</v>
      </c>
      <c r="N792" s="14">
        <f t="shared" si="87"/>
        <v>4368</v>
      </c>
      <c r="O792" s="162">
        <v>0</v>
      </c>
      <c r="P792" s="162">
        <v>0</v>
      </c>
      <c r="Q792" s="14">
        <f t="shared" si="88"/>
        <v>0</v>
      </c>
      <c r="R792" s="270" t="s">
        <v>52</v>
      </c>
    </row>
    <row r="793" spans="1:19" ht="13.8">
      <c r="A793" s="261">
        <v>19</v>
      </c>
      <c r="B793" s="135" t="s">
        <v>3567</v>
      </c>
      <c r="C793" s="15" t="s">
        <v>3590</v>
      </c>
      <c r="D793" s="15" t="s">
        <v>347</v>
      </c>
      <c r="E793" s="15"/>
      <c r="F793" s="15" t="s">
        <v>787</v>
      </c>
      <c r="G793" s="15" t="s">
        <v>788</v>
      </c>
      <c r="H793" s="15" t="s">
        <v>3629</v>
      </c>
      <c r="I793" s="15" t="s">
        <v>3630</v>
      </c>
      <c r="J793" s="15" t="s">
        <v>48</v>
      </c>
      <c r="K793" s="15">
        <v>1</v>
      </c>
      <c r="L793" s="14">
        <v>714</v>
      </c>
      <c r="M793" s="14">
        <v>0</v>
      </c>
      <c r="N793" s="14">
        <f t="shared" si="87"/>
        <v>714</v>
      </c>
      <c r="O793" s="162">
        <v>0</v>
      </c>
      <c r="P793" s="162">
        <v>0</v>
      </c>
      <c r="Q793" s="14">
        <f t="shared" si="88"/>
        <v>0</v>
      </c>
      <c r="R793" s="270" t="s">
        <v>52</v>
      </c>
    </row>
    <row r="794" spans="1:19" ht="13.8">
      <c r="A794" s="261">
        <v>20</v>
      </c>
      <c r="B794" s="135" t="s">
        <v>3567</v>
      </c>
      <c r="C794" s="15" t="s">
        <v>3585</v>
      </c>
      <c r="D794" s="15" t="s">
        <v>3586</v>
      </c>
      <c r="E794" s="15" t="s">
        <v>3631</v>
      </c>
      <c r="F794" s="15" t="s">
        <v>787</v>
      </c>
      <c r="G794" s="15" t="s">
        <v>788</v>
      </c>
      <c r="H794" s="15" t="s">
        <v>3632</v>
      </c>
      <c r="I794" s="15" t="s">
        <v>3633</v>
      </c>
      <c r="J794" s="15" t="s">
        <v>48</v>
      </c>
      <c r="K794" s="15">
        <v>1</v>
      </c>
      <c r="L794" s="14">
        <v>1257</v>
      </c>
      <c r="M794" s="14">
        <v>0</v>
      </c>
      <c r="N794" s="14">
        <f t="shared" si="87"/>
        <v>1257</v>
      </c>
      <c r="O794" s="162">
        <v>0</v>
      </c>
      <c r="P794" s="162">
        <v>0</v>
      </c>
      <c r="Q794" s="14">
        <f t="shared" si="88"/>
        <v>0</v>
      </c>
      <c r="R794" s="270" t="s">
        <v>52</v>
      </c>
      <c r="S794" s="210" t="s">
        <v>950</v>
      </c>
    </row>
    <row r="795" spans="1:19" ht="13.8">
      <c r="A795" s="261">
        <v>21</v>
      </c>
      <c r="B795" s="135" t="s">
        <v>3567</v>
      </c>
      <c r="C795" s="15" t="s">
        <v>3585</v>
      </c>
      <c r="D795" s="15" t="s">
        <v>3634</v>
      </c>
      <c r="E795" s="15" t="s">
        <v>3635</v>
      </c>
      <c r="F795" s="15" t="s">
        <v>787</v>
      </c>
      <c r="G795" s="15" t="s">
        <v>788</v>
      </c>
      <c r="H795" s="15" t="s">
        <v>3636</v>
      </c>
      <c r="I795" s="15" t="s">
        <v>3637</v>
      </c>
      <c r="J795" s="15" t="s">
        <v>48</v>
      </c>
      <c r="K795" s="15">
        <v>1</v>
      </c>
      <c r="L795" s="14">
        <v>1239</v>
      </c>
      <c r="M795" s="14">
        <v>0</v>
      </c>
      <c r="N795" s="14">
        <f t="shared" si="87"/>
        <v>1239</v>
      </c>
      <c r="O795" s="162">
        <v>0</v>
      </c>
      <c r="P795" s="162">
        <v>0</v>
      </c>
      <c r="Q795" s="14">
        <f t="shared" si="88"/>
        <v>0</v>
      </c>
      <c r="R795" s="270" t="s">
        <v>52</v>
      </c>
      <c r="S795" s="210" t="s">
        <v>950</v>
      </c>
    </row>
    <row r="796" spans="1:19" ht="13.8">
      <c r="A796" s="261">
        <v>22</v>
      </c>
      <c r="B796" s="135" t="s">
        <v>3567</v>
      </c>
      <c r="C796" s="15" t="s">
        <v>3585</v>
      </c>
      <c r="D796" s="15" t="s">
        <v>3638</v>
      </c>
      <c r="E796" s="15" t="s">
        <v>3639</v>
      </c>
      <c r="F796" s="15" t="s">
        <v>787</v>
      </c>
      <c r="G796" s="15" t="s">
        <v>788</v>
      </c>
      <c r="H796" s="15" t="s">
        <v>3640</v>
      </c>
      <c r="I796" s="15" t="s">
        <v>3641</v>
      </c>
      <c r="J796" s="15" t="s">
        <v>48</v>
      </c>
      <c r="K796" s="15">
        <v>1</v>
      </c>
      <c r="L796" s="14">
        <v>933</v>
      </c>
      <c r="M796" s="14">
        <v>0</v>
      </c>
      <c r="N796" s="14">
        <f t="shared" si="87"/>
        <v>933</v>
      </c>
      <c r="O796" s="162">
        <v>0</v>
      </c>
      <c r="P796" s="162">
        <v>0</v>
      </c>
      <c r="Q796" s="14">
        <f t="shared" si="88"/>
        <v>0</v>
      </c>
      <c r="R796" s="270" t="s">
        <v>52</v>
      </c>
      <c r="S796" s="210" t="s">
        <v>950</v>
      </c>
    </row>
    <row r="797" spans="1:19" ht="13.8">
      <c r="A797" s="261">
        <v>23</v>
      </c>
      <c r="B797" s="135" t="s">
        <v>3567</v>
      </c>
      <c r="C797" s="15" t="s">
        <v>3585</v>
      </c>
      <c r="D797" s="15" t="s">
        <v>3642</v>
      </c>
      <c r="E797" s="15" t="s">
        <v>3643</v>
      </c>
      <c r="F797" s="15" t="s">
        <v>787</v>
      </c>
      <c r="G797" s="15" t="s">
        <v>788</v>
      </c>
      <c r="H797" s="15" t="s">
        <v>3644</v>
      </c>
      <c r="I797" s="15" t="s">
        <v>3645</v>
      </c>
      <c r="J797" s="15" t="s">
        <v>48</v>
      </c>
      <c r="K797" s="15">
        <v>1</v>
      </c>
      <c r="L797" s="14">
        <v>0</v>
      </c>
      <c r="M797" s="14">
        <v>0</v>
      </c>
      <c r="N797" s="14">
        <f t="shared" si="87"/>
        <v>0</v>
      </c>
      <c r="O797" s="162">
        <v>0</v>
      </c>
      <c r="P797" s="162">
        <v>0</v>
      </c>
      <c r="Q797" s="14">
        <f t="shared" si="88"/>
        <v>0</v>
      </c>
      <c r="R797" s="270" t="s">
        <v>52</v>
      </c>
      <c r="S797" s="210" t="s">
        <v>950</v>
      </c>
    </row>
    <row r="798" spans="1:19" ht="15" customHeight="1">
      <c r="A798" s="282"/>
      <c r="B798" s="283"/>
      <c r="C798" s="283"/>
      <c r="D798" s="283"/>
      <c r="E798" s="283"/>
      <c r="F798" s="283"/>
      <c r="G798" s="283"/>
      <c r="H798" s="283"/>
      <c r="I798" s="283"/>
      <c r="J798" s="283"/>
      <c r="K798" s="284"/>
      <c r="L798" s="205">
        <f t="shared" ref="L798:Q798" si="89">SUM(L775:L797)</f>
        <v>153998</v>
      </c>
      <c r="M798" s="205">
        <f t="shared" si="89"/>
        <v>0</v>
      </c>
      <c r="N798" s="205">
        <f t="shared" si="89"/>
        <v>153998</v>
      </c>
      <c r="O798" s="205">
        <f t="shared" si="89"/>
        <v>0</v>
      </c>
      <c r="P798" s="205">
        <f t="shared" si="89"/>
        <v>0</v>
      </c>
      <c r="Q798" s="205">
        <f t="shared" si="89"/>
        <v>0</v>
      </c>
    </row>
    <row r="799" spans="1:19" ht="36" customHeight="1">
      <c r="A799" s="274"/>
      <c r="B799" s="274"/>
      <c r="C799" s="274"/>
      <c r="D799" s="274"/>
      <c r="E799" s="274"/>
      <c r="F799" s="274"/>
      <c r="G799" s="274"/>
      <c r="H799" s="274"/>
      <c r="I799" s="274"/>
      <c r="J799" s="274"/>
      <c r="K799" s="274"/>
      <c r="L799" s="27"/>
      <c r="M799" s="111"/>
      <c r="N799" s="111"/>
      <c r="O799" s="111"/>
      <c r="P799" s="111"/>
      <c r="Q799" s="111"/>
    </row>
    <row r="800" spans="1:19" ht="31.95" customHeight="1">
      <c r="A800" s="104" t="s">
        <v>1405</v>
      </c>
      <c r="B800" s="287" t="s">
        <v>3676</v>
      </c>
      <c r="C800" s="288"/>
      <c r="D800" s="288"/>
      <c r="E800" s="288"/>
      <c r="F800" s="288"/>
      <c r="G800" s="288"/>
      <c r="H800" s="288"/>
      <c r="I800" s="288"/>
      <c r="J800" s="288"/>
      <c r="K800" s="289"/>
      <c r="L800" s="281" t="s">
        <v>4200</v>
      </c>
      <c r="M800" s="281"/>
      <c r="N800" s="281"/>
      <c r="O800" s="285" t="s">
        <v>4199</v>
      </c>
      <c r="P800" s="285"/>
      <c r="Q800" s="285"/>
      <c r="R800" s="275" t="s">
        <v>20</v>
      </c>
    </row>
    <row r="801" spans="1:19" ht="42" customHeight="1">
      <c r="A801" s="79" t="s">
        <v>7</v>
      </c>
      <c r="B801" s="80" t="s">
        <v>31</v>
      </c>
      <c r="C801" s="80" t="s">
        <v>4</v>
      </c>
      <c r="D801" s="81" t="s">
        <v>5</v>
      </c>
      <c r="E801" s="81" t="s">
        <v>6</v>
      </c>
      <c r="F801" s="81" t="s">
        <v>8</v>
      </c>
      <c r="G801" s="81" t="s">
        <v>9</v>
      </c>
      <c r="H801" s="81" t="s">
        <v>22</v>
      </c>
      <c r="I801" s="81" t="s">
        <v>10</v>
      </c>
      <c r="J801" s="81" t="s">
        <v>11</v>
      </c>
      <c r="K801" s="79" t="s">
        <v>12</v>
      </c>
      <c r="L801" s="262" t="s">
        <v>13</v>
      </c>
      <c r="M801" s="79" t="s">
        <v>14</v>
      </c>
      <c r="N801" s="79" t="s">
        <v>3</v>
      </c>
      <c r="O801" s="262" t="s">
        <v>13</v>
      </c>
      <c r="P801" s="79" t="s">
        <v>14</v>
      </c>
      <c r="Q801" s="79" t="s">
        <v>3</v>
      </c>
      <c r="R801" s="276"/>
    </row>
    <row r="802" spans="1:19" ht="12.75" customHeight="1">
      <c r="A802" s="266">
        <v>1</v>
      </c>
      <c r="B802" s="29" t="s">
        <v>2455</v>
      </c>
      <c r="C802" s="79" t="s">
        <v>939</v>
      </c>
      <c r="D802" s="215" t="s">
        <v>3677</v>
      </c>
      <c r="E802" s="29" t="s">
        <v>19</v>
      </c>
      <c r="F802" s="29" t="s">
        <v>3678</v>
      </c>
      <c r="G802" s="29" t="s">
        <v>788</v>
      </c>
      <c r="H802" s="216" t="s">
        <v>3679</v>
      </c>
      <c r="I802" s="81" t="s">
        <v>3680</v>
      </c>
      <c r="J802" s="217" t="s">
        <v>753</v>
      </c>
      <c r="K802" s="218">
        <v>60</v>
      </c>
      <c r="L802" s="14">
        <v>61450</v>
      </c>
      <c r="M802" s="14">
        <v>147550</v>
      </c>
      <c r="N802" s="14">
        <f>L802+M802</f>
        <v>209000</v>
      </c>
      <c r="O802" s="162">
        <v>0</v>
      </c>
      <c r="P802" s="162">
        <v>0</v>
      </c>
      <c r="Q802" s="14">
        <f>O802+P802</f>
        <v>0</v>
      </c>
      <c r="R802" s="266" t="s">
        <v>52</v>
      </c>
      <c r="S802" s="210" t="s">
        <v>950</v>
      </c>
    </row>
    <row r="803" spans="1:19" ht="12.75" customHeight="1">
      <c r="A803" s="266">
        <v>2</v>
      </c>
      <c r="B803" s="29" t="s">
        <v>2455</v>
      </c>
      <c r="C803" s="79" t="s">
        <v>939</v>
      </c>
      <c r="D803" s="215" t="s">
        <v>574</v>
      </c>
      <c r="E803" s="29" t="s">
        <v>884</v>
      </c>
      <c r="F803" s="29" t="s">
        <v>3678</v>
      </c>
      <c r="G803" s="29" t="s">
        <v>788</v>
      </c>
      <c r="H803" s="216" t="s">
        <v>3681</v>
      </c>
      <c r="I803" s="79">
        <v>56401107</v>
      </c>
      <c r="J803" s="217" t="s">
        <v>49</v>
      </c>
      <c r="K803" s="218">
        <v>20</v>
      </c>
      <c r="L803" s="14">
        <v>18750</v>
      </c>
      <c r="M803" s="14">
        <v>33675</v>
      </c>
      <c r="N803" s="14">
        <f t="shared" ref="N803:N811" si="90">L803+M803</f>
        <v>52425</v>
      </c>
      <c r="O803" s="162">
        <v>0</v>
      </c>
      <c r="P803" s="162">
        <v>0</v>
      </c>
      <c r="Q803" s="14">
        <f t="shared" ref="Q803:Q811" si="91">O803+P803</f>
        <v>0</v>
      </c>
      <c r="R803" s="266" t="s">
        <v>52</v>
      </c>
      <c r="S803" s="210" t="s">
        <v>950</v>
      </c>
    </row>
    <row r="804" spans="1:19" ht="12.75" customHeight="1">
      <c r="A804" s="266">
        <v>3</v>
      </c>
      <c r="B804" s="29" t="s">
        <v>2455</v>
      </c>
      <c r="C804" s="79" t="s">
        <v>939</v>
      </c>
      <c r="D804" s="215" t="s">
        <v>3682</v>
      </c>
      <c r="E804" s="29" t="s">
        <v>17</v>
      </c>
      <c r="F804" s="29" t="s">
        <v>3678</v>
      </c>
      <c r="G804" s="29" t="s">
        <v>788</v>
      </c>
      <c r="H804" s="216" t="s">
        <v>3683</v>
      </c>
      <c r="I804" s="79">
        <v>96645015</v>
      </c>
      <c r="J804" s="217" t="s">
        <v>49</v>
      </c>
      <c r="K804" s="82">
        <v>5</v>
      </c>
      <c r="L804" s="14">
        <v>5025</v>
      </c>
      <c r="M804" s="14">
        <v>9325</v>
      </c>
      <c r="N804" s="14">
        <f t="shared" si="90"/>
        <v>14350</v>
      </c>
      <c r="O804" s="162">
        <v>0</v>
      </c>
      <c r="P804" s="162">
        <v>0</v>
      </c>
      <c r="Q804" s="14">
        <f t="shared" si="91"/>
        <v>0</v>
      </c>
      <c r="R804" s="266" t="s">
        <v>52</v>
      </c>
      <c r="S804" s="210" t="s">
        <v>950</v>
      </c>
    </row>
    <row r="805" spans="1:19" ht="12.75" customHeight="1">
      <c r="A805" s="266">
        <v>4</v>
      </c>
      <c r="B805" s="29" t="s">
        <v>2455</v>
      </c>
      <c r="C805" s="79" t="s">
        <v>939</v>
      </c>
      <c r="D805" s="215" t="s">
        <v>3682</v>
      </c>
      <c r="E805" s="29" t="s">
        <v>17</v>
      </c>
      <c r="F805" s="29" t="s">
        <v>3678</v>
      </c>
      <c r="G805" s="29" t="s">
        <v>788</v>
      </c>
      <c r="H805" s="216" t="s">
        <v>3684</v>
      </c>
      <c r="I805" s="81" t="s">
        <v>3685</v>
      </c>
      <c r="J805" s="217" t="s">
        <v>49</v>
      </c>
      <c r="K805" s="218">
        <v>2</v>
      </c>
      <c r="L805" s="14">
        <v>1250</v>
      </c>
      <c r="M805" s="14">
        <v>1250</v>
      </c>
      <c r="N805" s="14">
        <f t="shared" si="90"/>
        <v>2500</v>
      </c>
      <c r="O805" s="162">
        <v>0</v>
      </c>
      <c r="P805" s="162">
        <v>0</v>
      </c>
      <c r="Q805" s="14">
        <f t="shared" si="91"/>
        <v>0</v>
      </c>
      <c r="R805" s="266" t="s">
        <v>52</v>
      </c>
      <c r="S805" s="210" t="s">
        <v>950</v>
      </c>
    </row>
    <row r="806" spans="1:19" ht="12.75" customHeight="1">
      <c r="A806" s="266">
        <v>5</v>
      </c>
      <c r="B806" s="29" t="s">
        <v>2455</v>
      </c>
      <c r="C806" s="79" t="s">
        <v>939</v>
      </c>
      <c r="D806" s="215" t="s">
        <v>3682</v>
      </c>
      <c r="E806" s="29" t="s">
        <v>17</v>
      </c>
      <c r="F806" s="29" t="s">
        <v>3678</v>
      </c>
      <c r="G806" s="29" t="s">
        <v>788</v>
      </c>
      <c r="H806" s="216" t="s">
        <v>3686</v>
      </c>
      <c r="I806" s="15" t="s">
        <v>3687</v>
      </c>
      <c r="J806" s="217" t="s">
        <v>49</v>
      </c>
      <c r="K806" s="218">
        <v>2</v>
      </c>
      <c r="L806" s="14">
        <v>1250</v>
      </c>
      <c r="M806" s="14">
        <v>1875</v>
      </c>
      <c r="N806" s="14">
        <f t="shared" si="90"/>
        <v>3125</v>
      </c>
      <c r="O806" s="162">
        <v>0</v>
      </c>
      <c r="P806" s="162">
        <v>0</v>
      </c>
      <c r="Q806" s="14">
        <f t="shared" si="91"/>
        <v>0</v>
      </c>
      <c r="R806" s="266" t="s">
        <v>52</v>
      </c>
      <c r="S806" s="210" t="s">
        <v>950</v>
      </c>
    </row>
    <row r="807" spans="1:19" ht="12.75" customHeight="1">
      <c r="A807" s="266">
        <v>6</v>
      </c>
      <c r="B807" s="29" t="s">
        <v>2455</v>
      </c>
      <c r="C807" s="79" t="s">
        <v>939</v>
      </c>
      <c r="D807" s="215" t="s">
        <v>3682</v>
      </c>
      <c r="E807" s="29" t="s">
        <v>17</v>
      </c>
      <c r="F807" s="29" t="s">
        <v>3678</v>
      </c>
      <c r="G807" s="29" t="s">
        <v>788</v>
      </c>
      <c r="H807" s="216" t="s">
        <v>3688</v>
      </c>
      <c r="I807" s="15" t="s">
        <v>3689</v>
      </c>
      <c r="J807" s="266" t="s">
        <v>48</v>
      </c>
      <c r="K807" s="218">
        <v>3</v>
      </c>
      <c r="L807" s="14">
        <v>125</v>
      </c>
      <c r="M807" s="14">
        <v>0</v>
      </c>
      <c r="N807" s="14">
        <f t="shared" si="90"/>
        <v>125</v>
      </c>
      <c r="O807" s="162">
        <v>0</v>
      </c>
      <c r="P807" s="162">
        <v>0</v>
      </c>
      <c r="Q807" s="14">
        <f t="shared" si="91"/>
        <v>0</v>
      </c>
      <c r="R807" s="266" t="s">
        <v>52</v>
      </c>
      <c r="S807" s="210" t="s">
        <v>950</v>
      </c>
    </row>
    <row r="808" spans="1:19" ht="12.75" customHeight="1">
      <c r="A808" s="266">
        <v>7</v>
      </c>
      <c r="B808" s="29" t="s">
        <v>2455</v>
      </c>
      <c r="C808" s="79" t="s">
        <v>939</v>
      </c>
      <c r="D808" s="215" t="s">
        <v>3690</v>
      </c>
      <c r="E808" s="29" t="s">
        <v>19</v>
      </c>
      <c r="F808" s="29" t="s">
        <v>3678</v>
      </c>
      <c r="G808" s="29" t="s">
        <v>788</v>
      </c>
      <c r="H808" s="216" t="s">
        <v>3691</v>
      </c>
      <c r="I808" s="15" t="s">
        <v>3692</v>
      </c>
      <c r="J808" s="217" t="s">
        <v>49</v>
      </c>
      <c r="K808" s="218">
        <v>10</v>
      </c>
      <c r="L808" s="14">
        <v>9170</v>
      </c>
      <c r="M808" s="14">
        <v>16000</v>
      </c>
      <c r="N808" s="14">
        <f t="shared" si="90"/>
        <v>25170</v>
      </c>
      <c r="O808" s="162">
        <v>0</v>
      </c>
      <c r="P808" s="162">
        <v>0</v>
      </c>
      <c r="Q808" s="14">
        <f t="shared" si="91"/>
        <v>0</v>
      </c>
      <c r="R808" s="266" t="s">
        <v>52</v>
      </c>
      <c r="S808" s="210" t="s">
        <v>950</v>
      </c>
    </row>
    <row r="809" spans="1:19" ht="12.75" customHeight="1">
      <c r="A809" s="266">
        <v>8</v>
      </c>
      <c r="B809" s="29" t="s">
        <v>2455</v>
      </c>
      <c r="C809" s="79" t="s">
        <v>939</v>
      </c>
      <c r="D809" s="215" t="s">
        <v>3693</v>
      </c>
      <c r="E809" s="29" t="s">
        <v>18</v>
      </c>
      <c r="F809" s="29" t="s">
        <v>3678</v>
      </c>
      <c r="G809" s="29" t="s">
        <v>788</v>
      </c>
      <c r="H809" s="216" t="s">
        <v>3694</v>
      </c>
      <c r="I809" s="15" t="s">
        <v>3695</v>
      </c>
      <c r="J809" s="217" t="s">
        <v>49</v>
      </c>
      <c r="K809" s="218">
        <v>2</v>
      </c>
      <c r="L809" s="14">
        <v>750</v>
      </c>
      <c r="M809" s="14">
        <v>1875</v>
      </c>
      <c r="N809" s="14">
        <f t="shared" si="90"/>
        <v>2625</v>
      </c>
      <c r="O809" s="162">
        <v>0</v>
      </c>
      <c r="P809" s="162">
        <v>0</v>
      </c>
      <c r="Q809" s="14">
        <f t="shared" si="91"/>
        <v>0</v>
      </c>
      <c r="R809" s="266" t="s">
        <v>52</v>
      </c>
      <c r="S809" s="210" t="s">
        <v>950</v>
      </c>
    </row>
    <row r="810" spans="1:19" ht="12.75" customHeight="1">
      <c r="A810" s="266">
        <v>9</v>
      </c>
      <c r="B810" s="29" t="s">
        <v>2455</v>
      </c>
      <c r="C810" s="79" t="s">
        <v>939</v>
      </c>
      <c r="D810" s="215" t="s">
        <v>3696</v>
      </c>
      <c r="E810" s="29" t="s">
        <v>18</v>
      </c>
      <c r="F810" s="29" t="s">
        <v>3678</v>
      </c>
      <c r="G810" s="29" t="s">
        <v>788</v>
      </c>
      <c r="H810" s="266" t="s">
        <v>3697</v>
      </c>
      <c r="I810" s="266">
        <v>97672634</v>
      </c>
      <c r="J810" s="266" t="s">
        <v>48</v>
      </c>
      <c r="K810" s="82">
        <v>2</v>
      </c>
      <c r="L810" s="14">
        <v>2500</v>
      </c>
      <c r="M810" s="14">
        <v>0</v>
      </c>
      <c r="N810" s="14">
        <f t="shared" si="90"/>
        <v>2500</v>
      </c>
      <c r="O810" s="162">
        <v>0</v>
      </c>
      <c r="P810" s="162">
        <v>0</v>
      </c>
      <c r="Q810" s="14">
        <f t="shared" si="91"/>
        <v>0</v>
      </c>
      <c r="R810" s="266" t="s">
        <v>52</v>
      </c>
      <c r="S810" s="210" t="s">
        <v>950</v>
      </c>
    </row>
    <row r="811" spans="1:19" ht="12.75" customHeight="1">
      <c r="A811" s="266">
        <v>10</v>
      </c>
      <c r="B811" s="29" t="s">
        <v>2455</v>
      </c>
      <c r="C811" s="79" t="s">
        <v>939</v>
      </c>
      <c r="D811" s="215" t="s">
        <v>3677</v>
      </c>
      <c r="E811" s="29" t="s">
        <v>3698</v>
      </c>
      <c r="F811" s="29" t="s">
        <v>3678</v>
      </c>
      <c r="G811" s="29" t="s">
        <v>788</v>
      </c>
      <c r="H811" s="216" t="s">
        <v>3699</v>
      </c>
      <c r="I811" s="15" t="s">
        <v>3700</v>
      </c>
      <c r="J811" s="29" t="s">
        <v>48</v>
      </c>
      <c r="K811" s="220">
        <v>8</v>
      </c>
      <c r="L811" s="14">
        <v>4500</v>
      </c>
      <c r="M811" s="14">
        <v>0</v>
      </c>
      <c r="N811" s="14">
        <f t="shared" si="90"/>
        <v>4500</v>
      </c>
      <c r="O811" s="162">
        <v>0</v>
      </c>
      <c r="P811" s="162">
        <v>0</v>
      </c>
      <c r="Q811" s="14">
        <f t="shared" si="91"/>
        <v>0</v>
      </c>
      <c r="R811" s="266" t="s">
        <v>52</v>
      </c>
      <c r="S811" s="210" t="s">
        <v>950</v>
      </c>
    </row>
    <row r="812" spans="1:19" ht="12.75" customHeight="1">
      <c r="A812" s="263"/>
      <c r="B812" s="264"/>
      <c r="C812" s="264"/>
      <c r="D812" s="264"/>
      <c r="E812" s="264"/>
      <c r="F812" s="264"/>
      <c r="G812" s="264"/>
      <c r="H812" s="264"/>
      <c r="I812" s="264"/>
      <c r="J812" s="265"/>
      <c r="K812" s="24"/>
      <c r="L812" s="24">
        <f t="shared" ref="L812:Q812" si="92">SUM(L802:L811)</f>
        <v>104770</v>
      </c>
      <c r="M812" s="24">
        <f t="shared" si="92"/>
        <v>211550</v>
      </c>
      <c r="N812" s="24">
        <f t="shared" si="92"/>
        <v>316320</v>
      </c>
      <c r="O812" s="24">
        <f t="shared" si="92"/>
        <v>0</v>
      </c>
      <c r="P812" s="24">
        <f t="shared" si="92"/>
        <v>0</v>
      </c>
      <c r="Q812" s="24">
        <f t="shared" si="92"/>
        <v>0</v>
      </c>
    </row>
    <row r="813" spans="1:19" ht="36" customHeight="1">
      <c r="A813" s="259"/>
      <c r="B813" s="259"/>
      <c r="C813" s="259"/>
      <c r="D813" s="259"/>
      <c r="E813" s="259"/>
      <c r="F813" s="259"/>
      <c r="G813" s="259"/>
      <c r="H813" s="259"/>
      <c r="I813" s="259"/>
      <c r="J813" s="259"/>
      <c r="K813" s="259"/>
      <c r="O813" s="259"/>
    </row>
    <row r="814" spans="1:19" ht="31.95" customHeight="1">
      <c r="A814" s="104" t="s">
        <v>4202</v>
      </c>
      <c r="B814" s="287" t="s">
        <v>3701</v>
      </c>
      <c r="C814" s="288"/>
      <c r="D814" s="288"/>
      <c r="E814" s="288"/>
      <c r="F814" s="288"/>
      <c r="G814" s="288"/>
      <c r="H814" s="288"/>
      <c r="I814" s="288"/>
      <c r="J814" s="288"/>
      <c r="K814" s="289"/>
      <c r="L814" s="281" t="s">
        <v>4200</v>
      </c>
      <c r="M814" s="281"/>
      <c r="N814" s="281"/>
      <c r="O814" s="285" t="s">
        <v>4199</v>
      </c>
      <c r="P814" s="285"/>
      <c r="Q814" s="285"/>
      <c r="R814" s="275" t="s">
        <v>20</v>
      </c>
    </row>
    <row r="815" spans="1:19" ht="42" customHeight="1">
      <c r="A815" s="79" t="s">
        <v>7</v>
      </c>
      <c r="B815" s="80" t="s">
        <v>31</v>
      </c>
      <c r="C815" s="80" t="s">
        <v>4</v>
      </c>
      <c r="D815" s="81" t="s">
        <v>5</v>
      </c>
      <c r="E815" s="81" t="s">
        <v>6</v>
      </c>
      <c r="F815" s="81" t="s">
        <v>8</v>
      </c>
      <c r="G815" s="81" t="s">
        <v>9</v>
      </c>
      <c r="H815" s="81" t="s">
        <v>22</v>
      </c>
      <c r="I815" s="81" t="s">
        <v>10</v>
      </c>
      <c r="J815" s="81" t="s">
        <v>11</v>
      </c>
      <c r="K815" s="79" t="s">
        <v>12</v>
      </c>
      <c r="L815" s="262" t="s">
        <v>13</v>
      </c>
      <c r="M815" s="79" t="s">
        <v>14</v>
      </c>
      <c r="N815" s="79" t="s">
        <v>3</v>
      </c>
      <c r="O815" s="262" t="s">
        <v>13</v>
      </c>
      <c r="P815" s="79" t="s">
        <v>14</v>
      </c>
      <c r="Q815" s="79" t="s">
        <v>3</v>
      </c>
      <c r="R815" s="276"/>
    </row>
    <row r="816" spans="1:19" s="184" customFormat="1" ht="12.75" customHeight="1">
      <c r="A816" s="266">
        <v>1</v>
      </c>
      <c r="B816" s="29" t="s">
        <v>2455</v>
      </c>
      <c r="C816" s="214" t="s">
        <v>3702</v>
      </c>
      <c r="D816" s="214" t="s">
        <v>2972</v>
      </c>
      <c r="E816" s="214"/>
      <c r="F816" s="214" t="s">
        <v>787</v>
      </c>
      <c r="G816" s="214" t="s">
        <v>788</v>
      </c>
      <c r="H816" s="221" t="s">
        <v>3703</v>
      </c>
      <c r="I816" s="214" t="s">
        <v>3704</v>
      </c>
      <c r="J816" s="214" t="s">
        <v>50</v>
      </c>
      <c r="K816" s="222">
        <v>40</v>
      </c>
      <c r="L816" s="14">
        <v>73</v>
      </c>
      <c r="M816" s="14">
        <v>140</v>
      </c>
      <c r="N816" s="14">
        <f>L816+M816</f>
        <v>213</v>
      </c>
      <c r="O816" s="162">
        <v>0</v>
      </c>
      <c r="P816" s="162">
        <v>0</v>
      </c>
      <c r="Q816" s="14">
        <f>O816+P816</f>
        <v>0</v>
      </c>
      <c r="R816" s="156" t="s">
        <v>52</v>
      </c>
      <c r="S816" s="210" t="s">
        <v>950</v>
      </c>
    </row>
    <row r="817" spans="1:41" s="184" customFormat="1" ht="12.75" customHeight="1">
      <c r="A817" s="266">
        <v>2</v>
      </c>
      <c r="B817" s="29" t="s">
        <v>2455</v>
      </c>
      <c r="C817" s="29" t="s">
        <v>3705</v>
      </c>
      <c r="D817" s="29" t="s">
        <v>3706</v>
      </c>
      <c r="E817" s="136"/>
      <c r="F817" s="29" t="s">
        <v>787</v>
      </c>
      <c r="G817" s="29" t="s">
        <v>3707</v>
      </c>
      <c r="H817" s="29" t="s">
        <v>3708</v>
      </c>
      <c r="I817" s="29" t="s">
        <v>3709</v>
      </c>
      <c r="J817" s="29" t="s">
        <v>48</v>
      </c>
      <c r="K817" s="47">
        <v>15</v>
      </c>
      <c r="L817" s="14">
        <v>7000</v>
      </c>
      <c r="M817" s="14">
        <v>0</v>
      </c>
      <c r="N817" s="14">
        <f t="shared" ref="N817:N823" si="93">L817+M817</f>
        <v>7000</v>
      </c>
      <c r="O817" s="162">
        <v>0</v>
      </c>
      <c r="P817" s="162">
        <v>0</v>
      </c>
      <c r="Q817" s="14">
        <f t="shared" ref="Q817:Q823" si="94">O817+P817</f>
        <v>0</v>
      </c>
      <c r="R817" s="266" t="s">
        <v>52</v>
      </c>
      <c r="S817" s="210" t="s">
        <v>950</v>
      </c>
    </row>
    <row r="818" spans="1:41" s="184" customFormat="1" ht="12.75" customHeight="1">
      <c r="A818" s="266">
        <v>3</v>
      </c>
      <c r="B818" s="29" t="s">
        <v>2455</v>
      </c>
      <c r="C818" s="29" t="s">
        <v>3710</v>
      </c>
      <c r="D818" s="29" t="s">
        <v>3661</v>
      </c>
      <c r="E818" s="136"/>
      <c r="F818" s="29" t="s">
        <v>787</v>
      </c>
      <c r="G818" s="29" t="s">
        <v>3707</v>
      </c>
      <c r="H818" s="29" t="s">
        <v>3711</v>
      </c>
      <c r="I818" s="29" t="s">
        <v>3712</v>
      </c>
      <c r="J818" s="29" t="s">
        <v>48</v>
      </c>
      <c r="K818" s="47">
        <v>7</v>
      </c>
      <c r="L818" s="14">
        <v>11650</v>
      </c>
      <c r="M818" s="14">
        <v>0</v>
      </c>
      <c r="N818" s="14">
        <f t="shared" si="93"/>
        <v>11650</v>
      </c>
      <c r="O818" s="162">
        <v>0</v>
      </c>
      <c r="P818" s="162">
        <v>0</v>
      </c>
      <c r="Q818" s="14">
        <f t="shared" si="94"/>
        <v>0</v>
      </c>
      <c r="R818" s="266" t="s">
        <v>52</v>
      </c>
      <c r="S818" s="210" t="s">
        <v>950</v>
      </c>
    </row>
    <row r="819" spans="1:41" s="184" customFormat="1" ht="12.75" customHeight="1">
      <c r="A819" s="266">
        <v>4</v>
      </c>
      <c r="B819" s="29" t="s">
        <v>2455</v>
      </c>
      <c r="C819" s="29" t="s">
        <v>3713</v>
      </c>
      <c r="D819" s="29"/>
      <c r="E819" s="136"/>
      <c r="F819" s="29" t="s">
        <v>3587</v>
      </c>
      <c r="G819" s="29" t="s">
        <v>3707</v>
      </c>
      <c r="H819" s="29" t="s">
        <v>3714</v>
      </c>
      <c r="I819" s="29" t="s">
        <v>3715</v>
      </c>
      <c r="J819" s="29" t="s">
        <v>49</v>
      </c>
      <c r="K819" s="47">
        <v>40</v>
      </c>
      <c r="L819" s="14">
        <v>38</v>
      </c>
      <c r="M819" s="14">
        <v>0</v>
      </c>
      <c r="N819" s="14">
        <f t="shared" si="93"/>
        <v>38</v>
      </c>
      <c r="O819" s="162">
        <v>0</v>
      </c>
      <c r="P819" s="162">
        <v>0</v>
      </c>
      <c r="Q819" s="14">
        <f t="shared" si="94"/>
        <v>0</v>
      </c>
      <c r="R819" s="266" t="s">
        <v>52</v>
      </c>
      <c r="S819" s="210" t="s">
        <v>950</v>
      </c>
    </row>
    <row r="820" spans="1:41" s="184" customFormat="1" ht="12.75" customHeight="1">
      <c r="A820" s="266">
        <v>5</v>
      </c>
      <c r="B820" s="29" t="s">
        <v>2455</v>
      </c>
      <c r="C820" s="29" t="s">
        <v>3716</v>
      </c>
      <c r="D820" s="29"/>
      <c r="E820" s="136"/>
      <c r="F820" s="29" t="s">
        <v>3587</v>
      </c>
      <c r="G820" s="29" t="s">
        <v>3707</v>
      </c>
      <c r="H820" s="29" t="s">
        <v>3717</v>
      </c>
      <c r="I820" s="29" t="s">
        <v>3718</v>
      </c>
      <c r="J820" s="29" t="s">
        <v>48</v>
      </c>
      <c r="K820" s="47">
        <v>1</v>
      </c>
      <c r="L820" s="14">
        <v>818</v>
      </c>
      <c r="M820" s="14">
        <v>0</v>
      </c>
      <c r="N820" s="14">
        <f t="shared" si="93"/>
        <v>818</v>
      </c>
      <c r="O820" s="162">
        <v>0</v>
      </c>
      <c r="P820" s="162">
        <v>0</v>
      </c>
      <c r="Q820" s="14">
        <f t="shared" si="94"/>
        <v>0</v>
      </c>
      <c r="R820" s="266" t="s">
        <v>52</v>
      </c>
      <c r="S820" s="210" t="s">
        <v>950</v>
      </c>
    </row>
    <row r="821" spans="1:41" s="184" customFormat="1" ht="12.75" customHeight="1">
      <c r="A821" s="266">
        <v>6</v>
      </c>
      <c r="B821" s="29" t="s">
        <v>2455</v>
      </c>
      <c r="C821" s="29" t="s">
        <v>3719</v>
      </c>
      <c r="D821" s="29" t="s">
        <v>3720</v>
      </c>
      <c r="E821" s="136">
        <v>2</v>
      </c>
      <c r="F821" s="29" t="s">
        <v>787</v>
      </c>
      <c r="G821" s="29" t="s">
        <v>3707</v>
      </c>
      <c r="H821" s="29" t="s">
        <v>3721</v>
      </c>
      <c r="I821" s="29" t="s">
        <v>3722</v>
      </c>
      <c r="J821" s="29" t="s">
        <v>48</v>
      </c>
      <c r="K821" s="47">
        <v>40</v>
      </c>
      <c r="L821" s="14">
        <v>13780</v>
      </c>
      <c r="M821" s="14">
        <v>0</v>
      </c>
      <c r="N821" s="14">
        <f t="shared" si="93"/>
        <v>13780</v>
      </c>
      <c r="O821" s="162">
        <v>0</v>
      </c>
      <c r="P821" s="162">
        <v>0</v>
      </c>
      <c r="Q821" s="14">
        <f t="shared" si="94"/>
        <v>0</v>
      </c>
      <c r="R821" s="266" t="s">
        <v>52</v>
      </c>
      <c r="S821" s="210" t="s">
        <v>950</v>
      </c>
    </row>
    <row r="822" spans="1:41" s="184" customFormat="1" ht="12.75" customHeight="1">
      <c r="A822" s="266">
        <v>7</v>
      </c>
      <c r="B822" s="29" t="s">
        <v>2455</v>
      </c>
      <c r="C822" s="29" t="s">
        <v>2352</v>
      </c>
      <c r="D822" s="29" t="s">
        <v>3723</v>
      </c>
      <c r="E822" s="136">
        <v>2</v>
      </c>
      <c r="F822" s="29" t="s">
        <v>787</v>
      </c>
      <c r="G822" s="29" t="s">
        <v>3707</v>
      </c>
      <c r="H822" s="29" t="s">
        <v>3724</v>
      </c>
      <c r="I822" s="29" t="s">
        <v>3725</v>
      </c>
      <c r="J822" s="29" t="s">
        <v>48</v>
      </c>
      <c r="K822" s="47">
        <v>1.5</v>
      </c>
      <c r="L822" s="14">
        <v>709</v>
      </c>
      <c r="M822" s="14">
        <v>0</v>
      </c>
      <c r="N822" s="14">
        <f t="shared" si="93"/>
        <v>709</v>
      </c>
      <c r="O822" s="162">
        <v>0</v>
      </c>
      <c r="P822" s="162">
        <v>0</v>
      </c>
      <c r="Q822" s="14">
        <f t="shared" si="94"/>
        <v>0</v>
      </c>
      <c r="R822" s="266" t="s">
        <v>52</v>
      </c>
      <c r="S822" s="210" t="s">
        <v>950</v>
      </c>
    </row>
    <row r="823" spans="1:41" s="184" customFormat="1" ht="12.75" customHeight="1">
      <c r="A823" s="266">
        <v>8</v>
      </c>
      <c r="B823" s="29" t="s">
        <v>2455</v>
      </c>
      <c r="C823" s="29" t="s">
        <v>3726</v>
      </c>
      <c r="D823" s="29" t="s">
        <v>3727</v>
      </c>
      <c r="E823" s="136"/>
      <c r="F823" s="29" t="s">
        <v>787</v>
      </c>
      <c r="G823" s="29" t="s">
        <v>3707</v>
      </c>
      <c r="H823" s="29" t="s">
        <v>3728</v>
      </c>
      <c r="I823" s="29" t="s">
        <v>3729</v>
      </c>
      <c r="J823" s="29" t="s">
        <v>48</v>
      </c>
      <c r="K823" s="47">
        <v>4</v>
      </c>
      <c r="L823" s="14">
        <v>125</v>
      </c>
      <c r="M823" s="14">
        <v>0</v>
      </c>
      <c r="N823" s="14">
        <f t="shared" si="93"/>
        <v>125</v>
      </c>
      <c r="O823" s="162">
        <v>0</v>
      </c>
      <c r="P823" s="162">
        <v>0</v>
      </c>
      <c r="Q823" s="14">
        <f t="shared" si="94"/>
        <v>0</v>
      </c>
      <c r="R823" s="266" t="s">
        <v>52</v>
      </c>
      <c r="S823" s="210" t="s">
        <v>950</v>
      </c>
    </row>
    <row r="824" spans="1:41" ht="12.75" customHeight="1">
      <c r="A824" s="263"/>
      <c r="B824" s="264"/>
      <c r="C824" s="264"/>
      <c r="D824" s="264"/>
      <c r="E824" s="264"/>
      <c r="F824" s="264"/>
      <c r="G824" s="264"/>
      <c r="H824" s="264"/>
      <c r="I824" s="264"/>
      <c r="J824" s="265"/>
      <c r="K824" s="24"/>
      <c r="L824" s="24">
        <f t="shared" ref="L824:Q824" si="95">SUM(L816:L823)</f>
        <v>34193</v>
      </c>
      <c r="M824" s="24">
        <f t="shared" si="95"/>
        <v>140</v>
      </c>
      <c r="N824" s="24">
        <f t="shared" si="95"/>
        <v>34333</v>
      </c>
      <c r="O824" s="24">
        <f t="shared" si="95"/>
        <v>0</v>
      </c>
      <c r="P824" s="24">
        <f t="shared" si="95"/>
        <v>0</v>
      </c>
      <c r="Q824" s="24">
        <f t="shared" si="95"/>
        <v>0</v>
      </c>
    </row>
    <row r="825" spans="1:41" ht="36" customHeight="1">
      <c r="A825" s="259"/>
      <c r="B825" s="259"/>
      <c r="C825" s="259"/>
      <c r="D825" s="259"/>
      <c r="E825" s="259"/>
      <c r="F825" s="259"/>
      <c r="G825" s="259"/>
      <c r="H825" s="259"/>
      <c r="I825" s="259"/>
      <c r="J825" s="259"/>
      <c r="K825" s="259"/>
      <c r="O825" s="259"/>
    </row>
    <row r="826" spans="1:41" ht="31.95" customHeight="1">
      <c r="A826" s="104" t="s">
        <v>4203</v>
      </c>
      <c r="B826" s="287" t="s">
        <v>3730</v>
      </c>
      <c r="C826" s="288"/>
      <c r="D826" s="288"/>
      <c r="E826" s="288"/>
      <c r="F826" s="288"/>
      <c r="G826" s="288"/>
      <c r="H826" s="288"/>
      <c r="I826" s="288"/>
      <c r="J826" s="288"/>
      <c r="K826" s="289"/>
      <c r="L826" s="281" t="s">
        <v>4200</v>
      </c>
      <c r="M826" s="281"/>
      <c r="N826" s="281"/>
      <c r="O826" s="285" t="s">
        <v>4199</v>
      </c>
      <c r="P826" s="285"/>
      <c r="Q826" s="285"/>
      <c r="R826" s="275" t="s">
        <v>20</v>
      </c>
      <c r="T826" s="184"/>
      <c r="U826" s="184"/>
      <c r="V826" s="184"/>
      <c r="W826" s="184"/>
      <c r="X826" s="184"/>
      <c r="Y826" s="184"/>
      <c r="Z826" s="184"/>
      <c r="AA826" s="184"/>
      <c r="AB826" s="184"/>
      <c r="AC826" s="184"/>
      <c r="AD826" s="184"/>
      <c r="AE826" s="184"/>
      <c r="AF826" s="184"/>
      <c r="AG826" s="184"/>
      <c r="AH826" s="184"/>
      <c r="AI826" s="184"/>
      <c r="AJ826" s="184"/>
      <c r="AK826" s="184"/>
      <c r="AL826" s="184"/>
      <c r="AM826" s="184"/>
      <c r="AN826" s="184"/>
      <c r="AO826" s="184"/>
    </row>
    <row r="827" spans="1:41" ht="42" customHeight="1">
      <c r="A827" s="79" t="s">
        <v>7</v>
      </c>
      <c r="B827" s="80" t="s">
        <v>31</v>
      </c>
      <c r="C827" s="80" t="s">
        <v>4</v>
      </c>
      <c r="D827" s="81" t="s">
        <v>5</v>
      </c>
      <c r="E827" s="81" t="s">
        <v>6</v>
      </c>
      <c r="F827" s="81" t="s">
        <v>8</v>
      </c>
      <c r="G827" s="81" t="s">
        <v>9</v>
      </c>
      <c r="H827" s="81" t="s">
        <v>22</v>
      </c>
      <c r="I827" s="81" t="s">
        <v>10</v>
      </c>
      <c r="J827" s="81" t="s">
        <v>11</v>
      </c>
      <c r="K827" s="79" t="s">
        <v>12</v>
      </c>
      <c r="L827" s="262" t="s">
        <v>13</v>
      </c>
      <c r="M827" s="79" t="s">
        <v>14</v>
      </c>
      <c r="N827" s="79" t="s">
        <v>3</v>
      </c>
      <c r="O827" s="262" t="s">
        <v>13</v>
      </c>
      <c r="P827" s="79" t="s">
        <v>14</v>
      </c>
      <c r="Q827" s="79" t="s">
        <v>3</v>
      </c>
      <c r="R827" s="276"/>
      <c r="T827" s="184"/>
      <c r="U827" s="184"/>
      <c r="V827" s="184"/>
      <c r="W827" s="184"/>
      <c r="X827" s="184"/>
      <c r="Y827" s="184"/>
      <c r="Z827" s="184"/>
      <c r="AA827" s="184"/>
      <c r="AB827" s="184"/>
      <c r="AC827" s="184"/>
      <c r="AD827" s="184"/>
      <c r="AE827" s="184"/>
      <c r="AF827" s="184"/>
      <c r="AG827" s="184"/>
      <c r="AH827" s="184"/>
      <c r="AI827" s="184"/>
      <c r="AJ827" s="184"/>
      <c r="AK827" s="184"/>
      <c r="AL827" s="184"/>
      <c r="AM827" s="184"/>
      <c r="AN827" s="184"/>
      <c r="AO827" s="184"/>
    </row>
    <row r="828" spans="1:41" s="224" customFormat="1" ht="12.75" customHeight="1">
      <c r="A828" s="266">
        <v>1</v>
      </c>
      <c r="B828" s="29" t="s">
        <v>2455</v>
      </c>
      <c r="C828" s="214" t="s">
        <v>3731</v>
      </c>
      <c r="D828" s="214" t="s">
        <v>2797</v>
      </c>
      <c r="E828" s="214"/>
      <c r="F828" s="214" t="s">
        <v>787</v>
      </c>
      <c r="G828" s="214" t="s">
        <v>788</v>
      </c>
      <c r="H828" s="223" t="s">
        <v>3732</v>
      </c>
      <c r="I828" s="214" t="s">
        <v>3733</v>
      </c>
      <c r="J828" s="214" t="s">
        <v>49</v>
      </c>
      <c r="K828" s="222">
        <v>3</v>
      </c>
      <c r="L828" s="14">
        <v>1378</v>
      </c>
      <c r="M828" s="14">
        <v>5093</v>
      </c>
      <c r="N828" s="14">
        <f t="shared" ref="N828:N840" si="96">L828+M828</f>
        <v>6471</v>
      </c>
      <c r="O828" s="162">
        <v>0</v>
      </c>
      <c r="P828" s="162">
        <v>0</v>
      </c>
      <c r="Q828" s="14">
        <f>O828+P828</f>
        <v>0</v>
      </c>
      <c r="R828" s="156" t="s">
        <v>52</v>
      </c>
      <c r="S828" s="210" t="s">
        <v>950</v>
      </c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</row>
    <row r="829" spans="1:41" s="224" customFormat="1" ht="12.75" customHeight="1">
      <c r="A829" s="266">
        <v>2</v>
      </c>
      <c r="B829" s="29" t="s">
        <v>2455</v>
      </c>
      <c r="C829" s="214" t="s">
        <v>3731</v>
      </c>
      <c r="D829" s="214" t="s">
        <v>2794</v>
      </c>
      <c r="E829" s="214"/>
      <c r="F829" s="214" t="s">
        <v>787</v>
      </c>
      <c r="G829" s="214" t="s">
        <v>788</v>
      </c>
      <c r="H829" s="223" t="s">
        <v>3734</v>
      </c>
      <c r="I829" s="214" t="s">
        <v>3735</v>
      </c>
      <c r="J829" s="214" t="s">
        <v>49</v>
      </c>
      <c r="K829" s="222">
        <v>8</v>
      </c>
      <c r="L829" s="14">
        <v>1648</v>
      </c>
      <c r="M829" s="14">
        <v>5418</v>
      </c>
      <c r="N829" s="14">
        <f t="shared" si="96"/>
        <v>7066</v>
      </c>
      <c r="O829" s="162">
        <v>0</v>
      </c>
      <c r="P829" s="162">
        <v>0</v>
      </c>
      <c r="Q829" s="14">
        <f t="shared" ref="Q829:Q840" si="97">O829+P829</f>
        <v>0</v>
      </c>
      <c r="R829" s="156" t="s">
        <v>52</v>
      </c>
      <c r="S829" s="210" t="s">
        <v>950</v>
      </c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</row>
    <row r="830" spans="1:41" s="224" customFormat="1" ht="12.75" customHeight="1">
      <c r="A830" s="266">
        <v>3</v>
      </c>
      <c r="B830" s="29" t="s">
        <v>2455</v>
      </c>
      <c r="C830" s="214" t="s">
        <v>3731</v>
      </c>
      <c r="D830" s="214" t="s">
        <v>3736</v>
      </c>
      <c r="E830" s="214"/>
      <c r="F830" s="214" t="s">
        <v>787</v>
      </c>
      <c r="G830" s="214" t="s">
        <v>788</v>
      </c>
      <c r="H830" s="223" t="s">
        <v>3737</v>
      </c>
      <c r="I830" s="214" t="s">
        <v>3738</v>
      </c>
      <c r="J830" s="214" t="s">
        <v>49</v>
      </c>
      <c r="K830" s="222">
        <v>1</v>
      </c>
      <c r="L830" s="14">
        <v>2098</v>
      </c>
      <c r="M830" s="14">
        <v>5613</v>
      </c>
      <c r="N830" s="14">
        <f t="shared" si="96"/>
        <v>7711</v>
      </c>
      <c r="O830" s="162">
        <v>0</v>
      </c>
      <c r="P830" s="162">
        <v>0</v>
      </c>
      <c r="Q830" s="14">
        <f t="shared" si="97"/>
        <v>0</v>
      </c>
      <c r="R830" s="156" t="s">
        <v>52</v>
      </c>
      <c r="S830" s="210" t="s">
        <v>950</v>
      </c>
      <c r="T830" s="184"/>
      <c r="U830" s="184"/>
      <c r="V830" s="184"/>
      <c r="W830" s="184"/>
      <c r="X830" s="184"/>
      <c r="Y830" s="184"/>
      <c r="Z830" s="184"/>
      <c r="AA830" s="184"/>
      <c r="AB830" s="184"/>
      <c r="AC830" s="184"/>
      <c r="AD830" s="184"/>
      <c r="AE830" s="184"/>
      <c r="AF830" s="184"/>
      <c r="AG830" s="184"/>
      <c r="AH830" s="184"/>
      <c r="AI830" s="184"/>
      <c r="AJ830" s="184"/>
      <c r="AK830" s="184"/>
      <c r="AL830" s="184"/>
      <c r="AM830" s="184"/>
      <c r="AN830" s="184"/>
      <c r="AO830" s="184"/>
    </row>
    <row r="831" spans="1:41" s="224" customFormat="1" ht="12.75" customHeight="1">
      <c r="A831" s="266">
        <v>4</v>
      </c>
      <c r="B831" s="29" t="s">
        <v>2455</v>
      </c>
      <c r="C831" s="214" t="s">
        <v>3731</v>
      </c>
      <c r="D831" s="214" t="s">
        <v>735</v>
      </c>
      <c r="E831" s="214"/>
      <c r="F831" s="214" t="s">
        <v>787</v>
      </c>
      <c r="G831" s="214" t="s">
        <v>788</v>
      </c>
      <c r="H831" s="223" t="s">
        <v>3739</v>
      </c>
      <c r="I831" s="214" t="s">
        <v>3740</v>
      </c>
      <c r="J831" s="214" t="s">
        <v>49</v>
      </c>
      <c r="K831" s="222">
        <v>7.5</v>
      </c>
      <c r="L831" s="14">
        <v>925</v>
      </c>
      <c r="M831" s="14">
        <v>2163</v>
      </c>
      <c r="N831" s="14">
        <f t="shared" si="96"/>
        <v>3088</v>
      </c>
      <c r="O831" s="162">
        <v>0</v>
      </c>
      <c r="P831" s="162">
        <v>0</v>
      </c>
      <c r="Q831" s="14">
        <f t="shared" si="97"/>
        <v>0</v>
      </c>
      <c r="R831" s="156" t="s">
        <v>52</v>
      </c>
      <c r="S831" s="210" t="s">
        <v>950</v>
      </c>
      <c r="T831" s="184"/>
      <c r="U831" s="184"/>
      <c r="V831" s="184"/>
      <c r="W831" s="184"/>
      <c r="X831" s="184"/>
      <c r="Y831" s="184"/>
      <c r="Z831" s="184"/>
      <c r="AA831" s="184"/>
      <c r="AB831" s="184"/>
      <c r="AC831" s="184"/>
      <c r="AD831" s="184"/>
      <c r="AE831" s="184"/>
      <c r="AF831" s="184"/>
      <c r="AG831" s="184"/>
      <c r="AH831" s="184"/>
      <c r="AI831" s="184"/>
      <c r="AJ831" s="184"/>
      <c r="AK831" s="184"/>
      <c r="AL831" s="184"/>
      <c r="AM831" s="184"/>
      <c r="AN831" s="184"/>
      <c r="AO831" s="184"/>
    </row>
    <row r="832" spans="1:41" s="224" customFormat="1" ht="12.75" customHeight="1">
      <c r="A832" s="266">
        <v>5</v>
      </c>
      <c r="B832" s="29" t="s">
        <v>2455</v>
      </c>
      <c r="C832" s="214" t="s">
        <v>3731</v>
      </c>
      <c r="D832" s="214" t="s">
        <v>2582</v>
      </c>
      <c r="E832" s="214"/>
      <c r="F832" s="214" t="s">
        <v>787</v>
      </c>
      <c r="G832" s="214" t="s">
        <v>788</v>
      </c>
      <c r="H832" s="223" t="s">
        <v>3741</v>
      </c>
      <c r="I832" s="214" t="s">
        <v>3742</v>
      </c>
      <c r="J832" s="214" t="s">
        <v>49</v>
      </c>
      <c r="K832" s="222">
        <v>1.5</v>
      </c>
      <c r="L832" s="14">
        <v>980</v>
      </c>
      <c r="M832" s="14">
        <v>2573</v>
      </c>
      <c r="N832" s="14">
        <f t="shared" si="96"/>
        <v>3553</v>
      </c>
      <c r="O832" s="162">
        <v>0</v>
      </c>
      <c r="P832" s="162">
        <v>0</v>
      </c>
      <c r="Q832" s="14">
        <f t="shared" si="97"/>
        <v>0</v>
      </c>
      <c r="R832" s="156" t="s">
        <v>52</v>
      </c>
      <c r="S832" s="210" t="s">
        <v>950</v>
      </c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</row>
    <row r="833" spans="1:41" s="224" customFormat="1" ht="12.75" customHeight="1">
      <c r="A833" s="266">
        <v>6</v>
      </c>
      <c r="B833" s="29" t="s">
        <v>2455</v>
      </c>
      <c r="C833" s="214" t="s">
        <v>3731</v>
      </c>
      <c r="D833" s="214" t="s">
        <v>3038</v>
      </c>
      <c r="E833" s="214"/>
      <c r="F833" s="214" t="s">
        <v>787</v>
      </c>
      <c r="G833" s="214" t="s">
        <v>788</v>
      </c>
      <c r="H833" s="223" t="s">
        <v>3743</v>
      </c>
      <c r="I833" s="214" t="s">
        <v>3744</v>
      </c>
      <c r="J833" s="214" t="s">
        <v>49</v>
      </c>
      <c r="K833" s="222">
        <v>3</v>
      </c>
      <c r="L833" s="14">
        <v>665</v>
      </c>
      <c r="M833" s="14">
        <v>2030</v>
      </c>
      <c r="N833" s="14">
        <f t="shared" si="96"/>
        <v>2695</v>
      </c>
      <c r="O833" s="162">
        <v>0</v>
      </c>
      <c r="P833" s="162">
        <v>0</v>
      </c>
      <c r="Q833" s="14">
        <f t="shared" si="97"/>
        <v>0</v>
      </c>
      <c r="R833" s="156" t="s">
        <v>52</v>
      </c>
      <c r="S833" s="210" t="s">
        <v>950</v>
      </c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</row>
    <row r="834" spans="1:41" s="224" customFormat="1" ht="12.75" customHeight="1">
      <c r="A834" s="266">
        <v>7</v>
      </c>
      <c r="B834" s="29" t="s">
        <v>2455</v>
      </c>
      <c r="C834" s="214" t="s">
        <v>3731</v>
      </c>
      <c r="D834" s="214" t="s">
        <v>3021</v>
      </c>
      <c r="E834" s="214" t="s">
        <v>19</v>
      </c>
      <c r="F834" s="214" t="s">
        <v>787</v>
      </c>
      <c r="G834" s="214" t="s">
        <v>788</v>
      </c>
      <c r="H834" s="221" t="s">
        <v>3745</v>
      </c>
      <c r="I834" s="214" t="s">
        <v>3746</v>
      </c>
      <c r="J834" s="214" t="s">
        <v>50</v>
      </c>
      <c r="K834" s="222">
        <v>3</v>
      </c>
      <c r="L834" s="14">
        <v>9323</v>
      </c>
      <c r="M834" s="14">
        <v>16603</v>
      </c>
      <c r="N834" s="14">
        <f t="shared" si="96"/>
        <v>25926</v>
      </c>
      <c r="O834" s="162">
        <v>0</v>
      </c>
      <c r="P834" s="162">
        <v>0</v>
      </c>
      <c r="Q834" s="14">
        <f t="shared" si="97"/>
        <v>0</v>
      </c>
      <c r="R834" s="156" t="s">
        <v>52</v>
      </c>
      <c r="S834" s="210" t="s">
        <v>950</v>
      </c>
      <c r="T834" s="184"/>
      <c r="U834" s="184"/>
      <c r="V834" s="184"/>
      <c r="W834" s="184"/>
      <c r="X834" s="184"/>
      <c r="Y834" s="184"/>
      <c r="Z834" s="184"/>
      <c r="AA834" s="184"/>
      <c r="AB834" s="184"/>
      <c r="AC834" s="184"/>
      <c r="AD834" s="184"/>
      <c r="AE834" s="184"/>
      <c r="AF834" s="184"/>
      <c r="AG834" s="184"/>
      <c r="AH834" s="184"/>
      <c r="AI834" s="184"/>
      <c r="AJ834" s="184"/>
      <c r="AK834" s="184"/>
      <c r="AL834" s="184"/>
      <c r="AM834" s="184"/>
      <c r="AN834" s="184"/>
      <c r="AO834" s="184"/>
    </row>
    <row r="835" spans="1:41" s="224" customFormat="1" ht="12.75" customHeight="1">
      <c r="A835" s="266">
        <v>8</v>
      </c>
      <c r="B835" s="29" t="s">
        <v>2455</v>
      </c>
      <c r="C835" s="214" t="s">
        <v>3731</v>
      </c>
      <c r="D835" s="214" t="s">
        <v>3075</v>
      </c>
      <c r="E835" s="214"/>
      <c r="F835" s="214" t="s">
        <v>787</v>
      </c>
      <c r="G835" s="214" t="s">
        <v>788</v>
      </c>
      <c r="H835" s="223" t="s">
        <v>3747</v>
      </c>
      <c r="I835" s="214" t="s">
        <v>3748</v>
      </c>
      <c r="J835" s="214" t="s">
        <v>49</v>
      </c>
      <c r="K835" s="222">
        <v>4</v>
      </c>
      <c r="L835" s="14">
        <v>3048</v>
      </c>
      <c r="M835" s="14">
        <v>8645</v>
      </c>
      <c r="N835" s="14">
        <f t="shared" si="96"/>
        <v>11693</v>
      </c>
      <c r="O835" s="162">
        <v>0</v>
      </c>
      <c r="P835" s="162">
        <v>0</v>
      </c>
      <c r="Q835" s="14">
        <f t="shared" si="97"/>
        <v>0</v>
      </c>
      <c r="R835" s="156" t="s">
        <v>52</v>
      </c>
      <c r="S835" s="210" t="s">
        <v>950</v>
      </c>
      <c r="T835" s="184"/>
      <c r="U835" s="184"/>
      <c r="V835" s="184"/>
      <c r="W835" s="184"/>
      <c r="X835" s="184"/>
      <c r="Y835" s="184"/>
      <c r="Z835" s="184"/>
      <c r="AA835" s="184"/>
      <c r="AB835" s="184"/>
      <c r="AC835" s="184"/>
      <c r="AD835" s="184"/>
      <c r="AE835" s="184"/>
      <c r="AF835" s="184"/>
      <c r="AG835" s="184"/>
      <c r="AH835" s="184"/>
      <c r="AI835" s="184"/>
      <c r="AJ835" s="184"/>
      <c r="AK835" s="184"/>
      <c r="AL835" s="184"/>
      <c r="AM835" s="184"/>
      <c r="AN835" s="184"/>
      <c r="AO835" s="184"/>
    </row>
    <row r="836" spans="1:41" s="224" customFormat="1" ht="12.75" customHeight="1">
      <c r="A836" s="266">
        <v>9</v>
      </c>
      <c r="B836" s="29" t="s">
        <v>2455</v>
      </c>
      <c r="C836" s="214" t="s">
        <v>3731</v>
      </c>
      <c r="D836" s="214" t="s">
        <v>854</v>
      </c>
      <c r="E836" s="214"/>
      <c r="F836" s="214" t="s">
        <v>787</v>
      </c>
      <c r="G836" s="214" t="s">
        <v>788</v>
      </c>
      <c r="H836" s="223" t="s">
        <v>3749</v>
      </c>
      <c r="I836" s="214" t="s">
        <v>3750</v>
      </c>
      <c r="J836" s="214" t="s">
        <v>49</v>
      </c>
      <c r="K836" s="222">
        <v>4</v>
      </c>
      <c r="L836" s="14">
        <v>1045</v>
      </c>
      <c r="M836" s="14">
        <v>2913</v>
      </c>
      <c r="N836" s="14">
        <f t="shared" si="96"/>
        <v>3958</v>
      </c>
      <c r="O836" s="162">
        <v>0</v>
      </c>
      <c r="P836" s="162">
        <v>0</v>
      </c>
      <c r="Q836" s="14">
        <f t="shared" si="97"/>
        <v>0</v>
      </c>
      <c r="R836" s="156" t="s">
        <v>52</v>
      </c>
      <c r="S836" s="210" t="s">
        <v>950</v>
      </c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</row>
    <row r="837" spans="1:41" s="224" customFormat="1" ht="12.75" customHeight="1">
      <c r="A837" s="266">
        <v>10</v>
      </c>
      <c r="B837" s="29" t="s">
        <v>2455</v>
      </c>
      <c r="C837" s="214" t="s">
        <v>3731</v>
      </c>
      <c r="D837" s="214" t="s">
        <v>3075</v>
      </c>
      <c r="E837" s="214"/>
      <c r="F837" s="214" t="s">
        <v>787</v>
      </c>
      <c r="G837" s="214" t="s">
        <v>788</v>
      </c>
      <c r="H837" s="223" t="s">
        <v>3751</v>
      </c>
      <c r="I837" s="214" t="s">
        <v>3752</v>
      </c>
      <c r="J837" s="214" t="s">
        <v>49</v>
      </c>
      <c r="K837" s="222">
        <v>2</v>
      </c>
      <c r="L837" s="14">
        <v>1603</v>
      </c>
      <c r="M837" s="14">
        <v>5713</v>
      </c>
      <c r="N837" s="14">
        <f t="shared" si="96"/>
        <v>7316</v>
      </c>
      <c r="O837" s="162">
        <v>0</v>
      </c>
      <c r="P837" s="162">
        <v>0</v>
      </c>
      <c r="Q837" s="14">
        <f t="shared" si="97"/>
        <v>0</v>
      </c>
      <c r="R837" s="156" t="s">
        <v>52</v>
      </c>
      <c r="S837" s="210" t="s">
        <v>950</v>
      </c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</row>
    <row r="838" spans="1:41" s="224" customFormat="1" ht="12.75" customHeight="1">
      <c r="A838" s="266">
        <v>11</v>
      </c>
      <c r="B838" s="29" t="s">
        <v>2455</v>
      </c>
      <c r="C838" s="214" t="s">
        <v>3731</v>
      </c>
      <c r="D838" s="214" t="s">
        <v>3753</v>
      </c>
      <c r="E838" s="214"/>
      <c r="F838" s="214" t="s">
        <v>787</v>
      </c>
      <c r="G838" s="214" t="s">
        <v>788</v>
      </c>
      <c r="H838" s="223" t="s">
        <v>3754</v>
      </c>
      <c r="I838" s="214" t="s">
        <v>3755</v>
      </c>
      <c r="J838" s="214" t="s">
        <v>49</v>
      </c>
      <c r="K838" s="222">
        <v>7</v>
      </c>
      <c r="L838" s="14">
        <v>3800</v>
      </c>
      <c r="M838" s="14">
        <v>15658</v>
      </c>
      <c r="N838" s="14">
        <f t="shared" si="96"/>
        <v>19458</v>
      </c>
      <c r="O838" s="162">
        <v>0</v>
      </c>
      <c r="P838" s="162">
        <v>0</v>
      </c>
      <c r="Q838" s="14">
        <f t="shared" si="97"/>
        <v>0</v>
      </c>
      <c r="R838" s="156" t="s">
        <v>52</v>
      </c>
      <c r="S838" s="210" t="s">
        <v>950</v>
      </c>
      <c r="T838" s="184"/>
      <c r="U838" s="184"/>
      <c r="V838" s="184"/>
      <c r="W838" s="184"/>
      <c r="X838" s="184"/>
      <c r="Y838" s="184"/>
      <c r="Z838" s="184"/>
      <c r="AA838" s="184"/>
      <c r="AB838" s="184"/>
      <c r="AC838" s="184"/>
      <c r="AD838" s="184"/>
      <c r="AE838" s="184"/>
      <c r="AF838" s="184"/>
      <c r="AG838" s="184"/>
      <c r="AH838" s="184"/>
      <c r="AI838" s="184"/>
      <c r="AJ838" s="184"/>
      <c r="AK838" s="184"/>
      <c r="AL838" s="184"/>
      <c r="AM838" s="184"/>
      <c r="AN838" s="184"/>
      <c r="AO838" s="184"/>
    </row>
    <row r="839" spans="1:41" s="224" customFormat="1" ht="12.75" customHeight="1">
      <c r="A839" s="266">
        <v>12</v>
      </c>
      <c r="B839" s="241" t="s">
        <v>2455</v>
      </c>
      <c r="C839" s="241" t="s">
        <v>3731</v>
      </c>
      <c r="D839" s="241" t="s">
        <v>3756</v>
      </c>
      <c r="E839" s="241" t="s">
        <v>3757</v>
      </c>
      <c r="F839" s="214" t="s">
        <v>787</v>
      </c>
      <c r="G839" s="214" t="s">
        <v>788</v>
      </c>
      <c r="H839" s="223" t="s">
        <v>3758</v>
      </c>
      <c r="I839" s="214" t="s">
        <v>3759</v>
      </c>
      <c r="J839" s="214" t="s">
        <v>49</v>
      </c>
      <c r="K839" s="222">
        <v>5</v>
      </c>
      <c r="L839" s="14">
        <v>375</v>
      </c>
      <c r="M839" s="14">
        <v>875</v>
      </c>
      <c r="N839" s="14">
        <f t="shared" si="96"/>
        <v>1250</v>
      </c>
      <c r="O839" s="162">
        <v>0</v>
      </c>
      <c r="P839" s="162">
        <v>0</v>
      </c>
      <c r="Q839" s="14">
        <f t="shared" si="97"/>
        <v>0</v>
      </c>
      <c r="R839" s="156" t="s">
        <v>52</v>
      </c>
      <c r="S839" s="210" t="s">
        <v>950</v>
      </c>
      <c r="T839" s="184"/>
      <c r="U839" s="184"/>
      <c r="V839" s="184"/>
      <c r="W839" s="184"/>
      <c r="X839" s="184"/>
      <c r="Y839" s="184"/>
      <c r="Z839" s="184"/>
      <c r="AA839" s="184"/>
      <c r="AB839" s="184"/>
      <c r="AC839" s="184"/>
      <c r="AD839" s="184"/>
      <c r="AE839" s="184"/>
      <c r="AF839" s="184"/>
      <c r="AG839" s="184"/>
      <c r="AH839" s="184"/>
      <c r="AI839" s="184"/>
      <c r="AJ839" s="184"/>
      <c r="AK839" s="184"/>
      <c r="AL839" s="184"/>
      <c r="AM839" s="184"/>
      <c r="AN839" s="184"/>
      <c r="AO839" s="184"/>
    </row>
    <row r="840" spans="1:41" s="224" customFormat="1" ht="12.75" customHeight="1">
      <c r="A840" s="266">
        <v>13</v>
      </c>
      <c r="B840" s="29" t="s">
        <v>2455</v>
      </c>
      <c r="C840" s="214" t="s">
        <v>3760</v>
      </c>
      <c r="D840" s="214" t="s">
        <v>854</v>
      </c>
      <c r="E840" s="214"/>
      <c r="F840" s="214" t="s">
        <v>787</v>
      </c>
      <c r="G840" s="214" t="s">
        <v>788</v>
      </c>
      <c r="H840" s="223" t="s">
        <v>3761</v>
      </c>
      <c r="I840" s="214" t="s">
        <v>3762</v>
      </c>
      <c r="J840" s="214" t="s">
        <v>48</v>
      </c>
      <c r="K840" s="222">
        <v>16</v>
      </c>
      <c r="L840" s="14">
        <v>12300</v>
      </c>
      <c r="M840" s="14">
        <v>0</v>
      </c>
      <c r="N840" s="14">
        <f t="shared" si="96"/>
        <v>12300</v>
      </c>
      <c r="O840" s="162">
        <v>0</v>
      </c>
      <c r="P840" s="162">
        <v>0</v>
      </c>
      <c r="Q840" s="14">
        <f t="shared" si="97"/>
        <v>0</v>
      </c>
      <c r="R840" s="156" t="s">
        <v>52</v>
      </c>
      <c r="S840" s="210" t="s">
        <v>950</v>
      </c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</row>
    <row r="841" spans="1:41" ht="12.75" customHeight="1">
      <c r="A841" s="263"/>
      <c r="B841" s="264"/>
      <c r="C841" s="264"/>
      <c r="D841" s="264"/>
      <c r="E841" s="264"/>
      <c r="F841" s="264"/>
      <c r="G841" s="264"/>
      <c r="H841" s="264"/>
      <c r="I841" s="264"/>
      <c r="J841" s="265"/>
      <c r="K841" s="24"/>
      <c r="L841" s="24">
        <f t="shared" ref="L841:Q841" si="98">SUM(L828:L840)</f>
        <v>39188</v>
      </c>
      <c r="M841" s="24">
        <f t="shared" si="98"/>
        <v>73297</v>
      </c>
      <c r="N841" s="24">
        <f t="shared" si="98"/>
        <v>112485</v>
      </c>
      <c r="O841" s="24">
        <f t="shared" si="98"/>
        <v>0</v>
      </c>
      <c r="P841" s="24">
        <f t="shared" si="98"/>
        <v>0</v>
      </c>
      <c r="Q841" s="24">
        <f t="shared" si="98"/>
        <v>0</v>
      </c>
    </row>
    <row r="842" spans="1:41" ht="36" customHeight="1">
      <c r="A842" s="259"/>
      <c r="B842" s="259"/>
      <c r="C842" s="259"/>
      <c r="D842" s="259"/>
      <c r="E842" s="259"/>
      <c r="F842" s="259"/>
      <c r="G842" s="259"/>
      <c r="H842" s="259"/>
      <c r="I842" s="259"/>
      <c r="J842" s="259"/>
      <c r="K842" s="259"/>
      <c r="O842" s="259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</row>
    <row r="843" spans="1:41" ht="31.95" customHeight="1">
      <c r="A843" s="104" t="s">
        <v>4204</v>
      </c>
      <c r="B843" s="287" t="s">
        <v>3763</v>
      </c>
      <c r="C843" s="288"/>
      <c r="D843" s="288"/>
      <c r="E843" s="288"/>
      <c r="F843" s="288"/>
      <c r="G843" s="288"/>
      <c r="H843" s="288"/>
      <c r="I843" s="288"/>
      <c r="J843" s="288"/>
      <c r="K843" s="289"/>
      <c r="L843" s="281" t="s">
        <v>4200</v>
      </c>
      <c r="M843" s="281"/>
      <c r="N843" s="281"/>
      <c r="O843" s="285" t="s">
        <v>4199</v>
      </c>
      <c r="P843" s="285"/>
      <c r="Q843" s="285"/>
      <c r="R843" s="275" t="s">
        <v>20</v>
      </c>
    </row>
    <row r="844" spans="1:41" ht="42" customHeight="1">
      <c r="A844" s="79" t="s">
        <v>7</v>
      </c>
      <c r="B844" s="80" t="s">
        <v>31</v>
      </c>
      <c r="C844" s="80" t="s">
        <v>4</v>
      </c>
      <c r="D844" s="81" t="s">
        <v>5</v>
      </c>
      <c r="E844" s="81" t="s">
        <v>6</v>
      </c>
      <c r="F844" s="81" t="s">
        <v>8</v>
      </c>
      <c r="G844" s="81" t="s">
        <v>9</v>
      </c>
      <c r="H844" s="81" t="s">
        <v>22</v>
      </c>
      <c r="I844" s="81" t="s">
        <v>10</v>
      </c>
      <c r="J844" s="81" t="s">
        <v>11</v>
      </c>
      <c r="K844" s="79" t="s">
        <v>12</v>
      </c>
      <c r="L844" s="262" t="s">
        <v>13</v>
      </c>
      <c r="M844" s="79" t="s">
        <v>14</v>
      </c>
      <c r="N844" s="79" t="s">
        <v>3</v>
      </c>
      <c r="O844" s="262" t="s">
        <v>13</v>
      </c>
      <c r="P844" s="79" t="s">
        <v>14</v>
      </c>
      <c r="Q844" s="79" t="s">
        <v>3</v>
      </c>
      <c r="R844" s="276"/>
    </row>
    <row r="845" spans="1:41" ht="12.75" customHeight="1">
      <c r="A845" s="266">
        <v>1</v>
      </c>
      <c r="B845" s="225" t="s">
        <v>3764</v>
      </c>
      <c r="C845" s="225" t="s">
        <v>3765</v>
      </c>
      <c r="D845" s="225" t="s">
        <v>3766</v>
      </c>
      <c r="E845" s="136" t="s">
        <v>3767</v>
      </c>
      <c r="F845" s="136" t="s">
        <v>787</v>
      </c>
      <c r="G845" s="266" t="s">
        <v>788</v>
      </c>
      <c r="H845" s="266" t="s">
        <v>3768</v>
      </c>
      <c r="I845" s="266">
        <v>2673184</v>
      </c>
      <c r="J845" s="266" t="s">
        <v>49</v>
      </c>
      <c r="K845" s="271">
        <v>6</v>
      </c>
      <c r="L845" s="14">
        <v>2015</v>
      </c>
      <c r="M845" s="14">
        <v>4413</v>
      </c>
      <c r="N845" s="14">
        <f t="shared" ref="N845:N887" si="99">L845+M845</f>
        <v>6428</v>
      </c>
      <c r="O845" s="162">
        <v>0</v>
      </c>
      <c r="P845" s="162">
        <v>0</v>
      </c>
      <c r="Q845" s="14">
        <f>O845+P845</f>
        <v>0</v>
      </c>
      <c r="R845" s="266" t="s">
        <v>52</v>
      </c>
      <c r="S845" s="210" t="s">
        <v>950</v>
      </c>
    </row>
    <row r="846" spans="1:41" ht="12.75" customHeight="1">
      <c r="A846" s="266">
        <v>2</v>
      </c>
      <c r="B846" s="225" t="s">
        <v>3764</v>
      </c>
      <c r="C846" s="225" t="s">
        <v>3769</v>
      </c>
      <c r="D846" s="225" t="s">
        <v>3770</v>
      </c>
      <c r="E846" s="219" t="s">
        <v>3771</v>
      </c>
      <c r="F846" s="136" t="s">
        <v>787</v>
      </c>
      <c r="G846" s="266" t="s">
        <v>788</v>
      </c>
      <c r="H846" s="266" t="s">
        <v>3772</v>
      </c>
      <c r="I846" s="266">
        <v>92144162</v>
      </c>
      <c r="J846" s="266" t="s">
        <v>48</v>
      </c>
      <c r="K846" s="272">
        <v>4</v>
      </c>
      <c r="L846" s="14">
        <v>1035</v>
      </c>
      <c r="M846" s="14">
        <v>0</v>
      </c>
      <c r="N846" s="14">
        <f t="shared" si="99"/>
        <v>1035</v>
      </c>
      <c r="O846" s="162">
        <v>0</v>
      </c>
      <c r="P846" s="162">
        <v>0</v>
      </c>
      <c r="Q846" s="14">
        <f t="shared" ref="Q846:Q887" si="100">O846+P846</f>
        <v>0</v>
      </c>
      <c r="R846" s="266" t="s">
        <v>52</v>
      </c>
      <c r="S846" s="210" t="s">
        <v>950</v>
      </c>
    </row>
    <row r="847" spans="1:41" ht="12.75" customHeight="1">
      <c r="A847" s="266">
        <v>3</v>
      </c>
      <c r="B847" s="225" t="s">
        <v>3764</v>
      </c>
      <c r="C847" s="225" t="s">
        <v>3769</v>
      </c>
      <c r="D847" s="225" t="s">
        <v>3770</v>
      </c>
      <c r="E847" s="219" t="s">
        <v>3771</v>
      </c>
      <c r="F847" s="136" t="s">
        <v>787</v>
      </c>
      <c r="G847" s="266" t="s">
        <v>788</v>
      </c>
      <c r="H847" s="266" t="s">
        <v>3773</v>
      </c>
      <c r="I847" s="266">
        <v>93511964</v>
      </c>
      <c r="J847" s="266" t="s">
        <v>49</v>
      </c>
      <c r="K847" s="271">
        <v>13</v>
      </c>
      <c r="L847" s="14">
        <v>1563</v>
      </c>
      <c r="M847" s="14">
        <v>2074</v>
      </c>
      <c r="N847" s="14">
        <f t="shared" si="99"/>
        <v>3637</v>
      </c>
      <c r="O847" s="162">
        <v>0</v>
      </c>
      <c r="P847" s="162">
        <v>0</v>
      </c>
      <c r="Q847" s="14">
        <f t="shared" si="100"/>
        <v>0</v>
      </c>
      <c r="R847" s="266" t="s">
        <v>52</v>
      </c>
      <c r="S847" s="210" t="s">
        <v>950</v>
      </c>
    </row>
    <row r="848" spans="1:41" ht="12.75" customHeight="1">
      <c r="A848" s="266">
        <v>4</v>
      </c>
      <c r="B848" s="225" t="s">
        <v>3774</v>
      </c>
      <c r="C848" s="226" t="s">
        <v>3775</v>
      </c>
      <c r="D848" s="225" t="s">
        <v>3776</v>
      </c>
      <c r="E848" s="219" t="s">
        <v>38</v>
      </c>
      <c r="F848" s="136" t="s">
        <v>3198</v>
      </c>
      <c r="G848" s="266" t="s">
        <v>788</v>
      </c>
      <c r="H848" s="266" t="s">
        <v>3777</v>
      </c>
      <c r="I848" s="266">
        <v>92144212</v>
      </c>
      <c r="J848" s="266" t="s">
        <v>48</v>
      </c>
      <c r="K848" s="271">
        <v>4</v>
      </c>
      <c r="L848" s="14">
        <v>309</v>
      </c>
      <c r="M848" s="14">
        <v>0</v>
      </c>
      <c r="N848" s="14">
        <f t="shared" si="99"/>
        <v>309</v>
      </c>
      <c r="O848" s="162">
        <v>0</v>
      </c>
      <c r="P848" s="162">
        <v>0</v>
      </c>
      <c r="Q848" s="14">
        <f t="shared" si="100"/>
        <v>0</v>
      </c>
      <c r="R848" s="266" t="s">
        <v>52</v>
      </c>
      <c r="S848" s="210" t="s">
        <v>950</v>
      </c>
    </row>
    <row r="849" spans="1:19" ht="12.75" customHeight="1">
      <c r="A849" s="266">
        <v>5</v>
      </c>
      <c r="B849" s="225" t="s">
        <v>3774</v>
      </c>
      <c r="C849" s="226" t="s">
        <v>3775</v>
      </c>
      <c r="D849" s="225" t="s">
        <v>3776</v>
      </c>
      <c r="E849" s="219" t="s">
        <v>38</v>
      </c>
      <c r="F849" s="136" t="s">
        <v>3198</v>
      </c>
      <c r="G849" s="266" t="s">
        <v>788</v>
      </c>
      <c r="H849" s="266" t="s">
        <v>3778</v>
      </c>
      <c r="I849" s="266">
        <v>2663732</v>
      </c>
      <c r="J849" s="266" t="s">
        <v>49</v>
      </c>
      <c r="K849" s="271">
        <v>10</v>
      </c>
      <c r="L849" s="14">
        <v>3963</v>
      </c>
      <c r="M849" s="14">
        <v>8250</v>
      </c>
      <c r="N849" s="14">
        <f t="shared" si="99"/>
        <v>12213</v>
      </c>
      <c r="O849" s="162">
        <v>0</v>
      </c>
      <c r="P849" s="162">
        <v>0</v>
      </c>
      <c r="Q849" s="14">
        <f t="shared" si="100"/>
        <v>0</v>
      </c>
      <c r="R849" s="266" t="s">
        <v>52</v>
      </c>
      <c r="S849" s="210" t="s">
        <v>950</v>
      </c>
    </row>
    <row r="850" spans="1:19" ht="12.75" customHeight="1">
      <c r="A850" s="266">
        <v>6</v>
      </c>
      <c r="B850" s="226" t="s">
        <v>3779</v>
      </c>
      <c r="C850" s="226" t="s">
        <v>3775</v>
      </c>
      <c r="D850" s="29" t="s">
        <v>3780</v>
      </c>
      <c r="E850" s="29" t="s">
        <v>44</v>
      </c>
      <c r="F850" s="29" t="s">
        <v>787</v>
      </c>
      <c r="G850" s="29" t="s">
        <v>788</v>
      </c>
      <c r="H850" s="29" t="s">
        <v>3781</v>
      </c>
      <c r="I850" s="29" t="s">
        <v>3782</v>
      </c>
      <c r="J850" s="29" t="s">
        <v>48</v>
      </c>
      <c r="K850" s="47">
        <v>13</v>
      </c>
      <c r="L850" s="14">
        <v>20273</v>
      </c>
      <c r="M850" s="14">
        <v>0</v>
      </c>
      <c r="N850" s="14">
        <f t="shared" si="99"/>
        <v>20273</v>
      </c>
      <c r="O850" s="162">
        <v>0</v>
      </c>
      <c r="P850" s="162">
        <v>0</v>
      </c>
      <c r="Q850" s="14">
        <f t="shared" si="100"/>
        <v>0</v>
      </c>
      <c r="R850" s="266" t="s">
        <v>52</v>
      </c>
      <c r="S850" s="210" t="s">
        <v>950</v>
      </c>
    </row>
    <row r="851" spans="1:19" ht="12.75" customHeight="1">
      <c r="A851" s="266">
        <v>7</v>
      </c>
      <c r="B851" s="226" t="s">
        <v>3783</v>
      </c>
      <c r="C851" s="226" t="s">
        <v>3775</v>
      </c>
      <c r="D851" s="226" t="s">
        <v>3784</v>
      </c>
      <c r="E851" s="29" t="s">
        <v>38</v>
      </c>
      <c r="F851" s="29" t="s">
        <v>787</v>
      </c>
      <c r="G851" s="266" t="s">
        <v>788</v>
      </c>
      <c r="H851" s="29" t="s">
        <v>3785</v>
      </c>
      <c r="I851" s="29" t="s">
        <v>3786</v>
      </c>
      <c r="J851" s="29" t="s">
        <v>48</v>
      </c>
      <c r="K851" s="47">
        <v>7</v>
      </c>
      <c r="L851" s="14">
        <v>24440</v>
      </c>
      <c r="M851" s="14">
        <v>0</v>
      </c>
      <c r="N851" s="14">
        <f t="shared" si="99"/>
        <v>24440</v>
      </c>
      <c r="O851" s="162">
        <v>0</v>
      </c>
      <c r="P851" s="162">
        <v>0</v>
      </c>
      <c r="Q851" s="14">
        <f t="shared" si="100"/>
        <v>0</v>
      </c>
      <c r="R851" s="266" t="s">
        <v>52</v>
      </c>
      <c r="S851" s="210" t="s">
        <v>950</v>
      </c>
    </row>
    <row r="852" spans="1:19" ht="12.75" customHeight="1">
      <c r="A852" s="266">
        <v>8</v>
      </c>
      <c r="B852" s="226" t="s">
        <v>3787</v>
      </c>
      <c r="C852" s="226" t="s">
        <v>3775</v>
      </c>
      <c r="D852" s="226" t="s">
        <v>3788</v>
      </c>
      <c r="E852" s="29" t="s">
        <v>67</v>
      </c>
      <c r="F852" s="29" t="s">
        <v>787</v>
      </c>
      <c r="G852" s="29" t="s">
        <v>788</v>
      </c>
      <c r="H852" s="226" t="s">
        <v>3789</v>
      </c>
      <c r="I852" s="29" t="s">
        <v>3790</v>
      </c>
      <c r="J852" s="29" t="s">
        <v>49</v>
      </c>
      <c r="K852" s="47">
        <v>20</v>
      </c>
      <c r="L852" s="14">
        <v>6718</v>
      </c>
      <c r="M852" s="14">
        <v>13365</v>
      </c>
      <c r="N852" s="14">
        <f t="shared" si="99"/>
        <v>20083</v>
      </c>
      <c r="O852" s="162">
        <v>0</v>
      </c>
      <c r="P852" s="162">
        <v>0</v>
      </c>
      <c r="Q852" s="14">
        <f t="shared" si="100"/>
        <v>0</v>
      </c>
      <c r="R852" s="266" t="s">
        <v>52</v>
      </c>
      <c r="S852" s="210" t="s">
        <v>950</v>
      </c>
    </row>
    <row r="853" spans="1:19" ht="12.75" customHeight="1">
      <c r="A853" s="266">
        <v>9</v>
      </c>
      <c r="B853" s="226" t="s">
        <v>3791</v>
      </c>
      <c r="C853" s="226" t="s">
        <v>3775</v>
      </c>
      <c r="D853" s="29" t="s">
        <v>379</v>
      </c>
      <c r="E853" s="29" t="s">
        <v>25</v>
      </c>
      <c r="F853" s="29" t="s">
        <v>787</v>
      </c>
      <c r="G853" s="29" t="s">
        <v>788</v>
      </c>
      <c r="H853" s="29" t="s">
        <v>3792</v>
      </c>
      <c r="I853" s="29" t="s">
        <v>3793</v>
      </c>
      <c r="J853" s="29" t="s">
        <v>49</v>
      </c>
      <c r="K853" s="47">
        <v>10</v>
      </c>
      <c r="L853" s="14">
        <v>5028</v>
      </c>
      <c r="M853" s="14">
        <v>11009</v>
      </c>
      <c r="N853" s="14">
        <f t="shared" si="99"/>
        <v>16037</v>
      </c>
      <c r="O853" s="162">
        <v>0</v>
      </c>
      <c r="P853" s="162">
        <v>0</v>
      </c>
      <c r="Q853" s="14">
        <f t="shared" si="100"/>
        <v>0</v>
      </c>
      <c r="R853" s="266" t="s">
        <v>52</v>
      </c>
      <c r="S853" s="210" t="s">
        <v>950</v>
      </c>
    </row>
    <row r="854" spans="1:19" ht="12.75" customHeight="1">
      <c r="A854" s="266">
        <v>10</v>
      </c>
      <c r="B854" s="226" t="s">
        <v>3794</v>
      </c>
      <c r="C854" s="226" t="s">
        <v>3775</v>
      </c>
      <c r="D854" s="29" t="s">
        <v>3795</v>
      </c>
      <c r="E854" s="29" t="s">
        <v>27</v>
      </c>
      <c r="F854" s="29" t="s">
        <v>787</v>
      </c>
      <c r="G854" s="29" t="s">
        <v>788</v>
      </c>
      <c r="H854" s="29" t="s">
        <v>3796</v>
      </c>
      <c r="I854" s="29" t="s">
        <v>3797</v>
      </c>
      <c r="J854" s="29" t="s">
        <v>48</v>
      </c>
      <c r="K854" s="47">
        <v>6</v>
      </c>
      <c r="L854" s="14">
        <v>15150</v>
      </c>
      <c r="M854" s="14">
        <v>0</v>
      </c>
      <c r="N854" s="14">
        <f t="shared" si="99"/>
        <v>15150</v>
      </c>
      <c r="O854" s="162">
        <v>0</v>
      </c>
      <c r="P854" s="162">
        <v>0</v>
      </c>
      <c r="Q854" s="14">
        <f t="shared" si="100"/>
        <v>0</v>
      </c>
      <c r="R854" s="266" t="s">
        <v>52</v>
      </c>
      <c r="S854" s="210" t="s">
        <v>950</v>
      </c>
    </row>
    <row r="855" spans="1:19" ht="12.75" customHeight="1">
      <c r="A855" s="266">
        <v>11</v>
      </c>
      <c r="B855" s="226" t="s">
        <v>3798</v>
      </c>
      <c r="C855" s="226" t="s">
        <v>3775</v>
      </c>
      <c r="D855" s="29" t="s">
        <v>3799</v>
      </c>
      <c r="E855" s="29" t="s">
        <v>27</v>
      </c>
      <c r="F855" s="29" t="s">
        <v>787</v>
      </c>
      <c r="G855" s="29" t="s">
        <v>788</v>
      </c>
      <c r="H855" s="29" t="s">
        <v>3800</v>
      </c>
      <c r="I855" s="29" t="s">
        <v>3801</v>
      </c>
      <c r="J855" s="29" t="s">
        <v>49</v>
      </c>
      <c r="K855" s="47">
        <v>7</v>
      </c>
      <c r="L855" s="14">
        <v>2825</v>
      </c>
      <c r="M855" s="14">
        <v>1425</v>
      </c>
      <c r="N855" s="14">
        <f t="shared" si="99"/>
        <v>4250</v>
      </c>
      <c r="O855" s="162">
        <v>0</v>
      </c>
      <c r="P855" s="162">
        <v>0</v>
      </c>
      <c r="Q855" s="14">
        <f t="shared" si="100"/>
        <v>0</v>
      </c>
      <c r="R855" s="266" t="s">
        <v>52</v>
      </c>
      <c r="S855" s="210" t="s">
        <v>950</v>
      </c>
    </row>
    <row r="856" spans="1:19" ht="12.75" customHeight="1">
      <c r="A856" s="266">
        <v>12</v>
      </c>
      <c r="B856" s="226" t="s">
        <v>3802</v>
      </c>
      <c r="C856" s="226" t="s">
        <v>3775</v>
      </c>
      <c r="D856" s="226" t="s">
        <v>519</v>
      </c>
      <c r="E856" s="226" t="s">
        <v>26</v>
      </c>
      <c r="F856" s="226" t="s">
        <v>3660</v>
      </c>
      <c r="G856" s="226" t="s">
        <v>788</v>
      </c>
      <c r="H856" s="29" t="s">
        <v>3803</v>
      </c>
      <c r="I856" s="226" t="s">
        <v>3804</v>
      </c>
      <c r="J856" s="226" t="s">
        <v>49</v>
      </c>
      <c r="K856" s="227">
        <v>26</v>
      </c>
      <c r="L856" s="14">
        <v>4150</v>
      </c>
      <c r="M856" s="14">
        <v>6525</v>
      </c>
      <c r="N856" s="14">
        <f t="shared" si="99"/>
        <v>10675</v>
      </c>
      <c r="O856" s="162">
        <v>0</v>
      </c>
      <c r="P856" s="162">
        <v>0</v>
      </c>
      <c r="Q856" s="14">
        <f t="shared" si="100"/>
        <v>0</v>
      </c>
      <c r="R856" s="266" t="s">
        <v>52</v>
      </c>
      <c r="S856" s="210" t="s">
        <v>950</v>
      </c>
    </row>
    <row r="857" spans="1:19" ht="12.75" customHeight="1">
      <c r="A857" s="266">
        <v>13</v>
      </c>
      <c r="B857" s="226" t="s">
        <v>3806</v>
      </c>
      <c r="C857" s="226" t="s">
        <v>3775</v>
      </c>
      <c r="D857" s="29" t="s">
        <v>3807</v>
      </c>
      <c r="E857" s="29" t="s">
        <v>28</v>
      </c>
      <c r="F857" s="29" t="s">
        <v>787</v>
      </c>
      <c r="G857" s="29" t="s">
        <v>788</v>
      </c>
      <c r="H857" s="29" t="s">
        <v>3808</v>
      </c>
      <c r="I857" s="29" t="s">
        <v>3809</v>
      </c>
      <c r="J857" s="29" t="s">
        <v>48</v>
      </c>
      <c r="K857" s="47">
        <v>30</v>
      </c>
      <c r="L857" s="14">
        <v>34450</v>
      </c>
      <c r="M857" s="14">
        <v>0</v>
      </c>
      <c r="N857" s="14">
        <f t="shared" si="99"/>
        <v>34450</v>
      </c>
      <c r="O857" s="162">
        <v>0</v>
      </c>
      <c r="P857" s="162">
        <v>0</v>
      </c>
      <c r="Q857" s="14">
        <f t="shared" si="100"/>
        <v>0</v>
      </c>
      <c r="R857" s="79" t="s">
        <v>3805</v>
      </c>
      <c r="S857" s="210" t="s">
        <v>950</v>
      </c>
    </row>
    <row r="858" spans="1:19" ht="12.75" customHeight="1">
      <c r="A858" s="266">
        <v>14</v>
      </c>
      <c r="B858" s="226" t="s">
        <v>3810</v>
      </c>
      <c r="C858" s="226" t="s">
        <v>3775</v>
      </c>
      <c r="D858" s="226" t="s">
        <v>3811</v>
      </c>
      <c r="E858" s="29" t="s">
        <v>583</v>
      </c>
      <c r="F858" s="29" t="s">
        <v>3665</v>
      </c>
      <c r="G858" s="29" t="s">
        <v>788</v>
      </c>
      <c r="H858" s="29" t="s">
        <v>3812</v>
      </c>
      <c r="I858" s="29" t="s">
        <v>3813</v>
      </c>
      <c r="J858" s="29" t="s">
        <v>49</v>
      </c>
      <c r="K858" s="228">
        <v>25.8</v>
      </c>
      <c r="L858" s="14">
        <v>5440</v>
      </c>
      <c r="M858" s="14">
        <v>10675</v>
      </c>
      <c r="N858" s="14">
        <f t="shared" si="99"/>
        <v>16115</v>
      </c>
      <c r="O858" s="162">
        <v>0</v>
      </c>
      <c r="P858" s="162">
        <v>0</v>
      </c>
      <c r="Q858" s="14">
        <f t="shared" si="100"/>
        <v>0</v>
      </c>
      <c r="R858" s="266" t="s">
        <v>52</v>
      </c>
      <c r="S858" s="210" t="s">
        <v>950</v>
      </c>
    </row>
    <row r="859" spans="1:19" ht="12.75" customHeight="1">
      <c r="A859" s="266">
        <v>15</v>
      </c>
      <c r="B859" s="226" t="s">
        <v>3814</v>
      </c>
      <c r="C859" s="226" t="s">
        <v>3815</v>
      </c>
      <c r="D859" s="226" t="s">
        <v>3816</v>
      </c>
      <c r="E859" s="29" t="s">
        <v>597</v>
      </c>
      <c r="F859" s="29" t="s">
        <v>787</v>
      </c>
      <c r="G859" s="29" t="s">
        <v>788</v>
      </c>
      <c r="H859" s="29" t="s">
        <v>3817</v>
      </c>
      <c r="I859" s="29" t="s">
        <v>3818</v>
      </c>
      <c r="J859" s="29" t="s">
        <v>753</v>
      </c>
      <c r="K859" s="47">
        <v>42</v>
      </c>
      <c r="L859" s="14">
        <v>46950</v>
      </c>
      <c r="M859" s="14">
        <v>80575</v>
      </c>
      <c r="N859" s="14">
        <f t="shared" si="99"/>
        <v>127525</v>
      </c>
      <c r="O859" s="162">
        <v>0</v>
      </c>
      <c r="P859" s="162">
        <v>0</v>
      </c>
      <c r="Q859" s="14">
        <f t="shared" si="100"/>
        <v>0</v>
      </c>
      <c r="R859" s="266" t="s">
        <v>52</v>
      </c>
      <c r="S859" s="210" t="s">
        <v>950</v>
      </c>
    </row>
    <row r="860" spans="1:19" ht="12.75" customHeight="1">
      <c r="A860" s="266">
        <v>16</v>
      </c>
      <c r="B860" s="226" t="s">
        <v>3814</v>
      </c>
      <c r="C860" s="229" t="s">
        <v>3819</v>
      </c>
      <c r="D860" s="230" t="s">
        <v>3816</v>
      </c>
      <c r="E860" s="229" t="s">
        <v>597</v>
      </c>
      <c r="F860" s="229" t="s">
        <v>787</v>
      </c>
      <c r="G860" s="229" t="s">
        <v>788</v>
      </c>
      <c r="H860" s="29" t="s">
        <v>3812</v>
      </c>
      <c r="I860" s="229" t="s">
        <v>3820</v>
      </c>
      <c r="J860" s="229" t="s">
        <v>49</v>
      </c>
      <c r="K860" s="231">
        <v>38</v>
      </c>
      <c r="L860" s="14">
        <v>2200</v>
      </c>
      <c r="M860" s="14">
        <v>4000</v>
      </c>
      <c r="N860" s="14">
        <f t="shared" si="99"/>
        <v>6200</v>
      </c>
      <c r="O860" s="162">
        <v>0</v>
      </c>
      <c r="P860" s="162">
        <v>0</v>
      </c>
      <c r="Q860" s="14">
        <f t="shared" si="100"/>
        <v>0</v>
      </c>
      <c r="R860" s="266" t="s">
        <v>52</v>
      </c>
      <c r="S860" s="210" t="s">
        <v>950</v>
      </c>
    </row>
    <row r="861" spans="1:19" ht="12.75" customHeight="1">
      <c r="A861" s="266">
        <v>17</v>
      </c>
      <c r="B861" s="226" t="s">
        <v>3821</v>
      </c>
      <c r="C861" s="226" t="s">
        <v>3815</v>
      </c>
      <c r="D861" s="29" t="s">
        <v>3822</v>
      </c>
      <c r="E861" s="29" t="s">
        <v>19</v>
      </c>
      <c r="F861" s="29" t="s">
        <v>787</v>
      </c>
      <c r="G861" s="29" t="s">
        <v>788</v>
      </c>
      <c r="H861" s="29" t="s">
        <v>3823</v>
      </c>
      <c r="I861" s="29" t="s">
        <v>3824</v>
      </c>
      <c r="J861" s="29" t="s">
        <v>49</v>
      </c>
      <c r="K861" s="47">
        <v>40</v>
      </c>
      <c r="L861" s="14">
        <v>27048</v>
      </c>
      <c r="M861" s="14">
        <v>49069</v>
      </c>
      <c r="N861" s="14">
        <f t="shared" si="99"/>
        <v>76117</v>
      </c>
      <c r="O861" s="162">
        <v>0</v>
      </c>
      <c r="P861" s="162">
        <v>0</v>
      </c>
      <c r="Q861" s="14">
        <f t="shared" si="100"/>
        <v>0</v>
      </c>
      <c r="R861" s="232" t="s">
        <v>52</v>
      </c>
      <c r="S861" s="210" t="s">
        <v>950</v>
      </c>
    </row>
    <row r="862" spans="1:19" ht="12.75" customHeight="1">
      <c r="A862" s="266">
        <v>18</v>
      </c>
      <c r="B862" s="226" t="s">
        <v>3821</v>
      </c>
      <c r="C862" s="29" t="s">
        <v>3819</v>
      </c>
      <c r="D862" s="29" t="s">
        <v>3822</v>
      </c>
      <c r="E862" s="29" t="s">
        <v>19</v>
      </c>
      <c r="F862" s="29" t="s">
        <v>787</v>
      </c>
      <c r="G862" s="29" t="s">
        <v>788</v>
      </c>
      <c r="H862" s="29" t="s">
        <v>3825</v>
      </c>
      <c r="I862" s="29" t="s">
        <v>3826</v>
      </c>
      <c r="J862" s="29" t="s">
        <v>48</v>
      </c>
      <c r="K862" s="47">
        <v>37</v>
      </c>
      <c r="L862" s="14">
        <v>8150</v>
      </c>
      <c r="M862" s="14">
        <v>0</v>
      </c>
      <c r="N862" s="14">
        <f t="shared" si="99"/>
        <v>8150</v>
      </c>
      <c r="O862" s="162">
        <v>0</v>
      </c>
      <c r="P862" s="162">
        <v>0</v>
      </c>
      <c r="Q862" s="14">
        <f t="shared" si="100"/>
        <v>0</v>
      </c>
      <c r="R862" s="266" t="s">
        <v>52</v>
      </c>
      <c r="S862" s="210" t="s">
        <v>950</v>
      </c>
    </row>
    <row r="863" spans="1:19" ht="12.75" customHeight="1">
      <c r="A863" s="266">
        <v>19</v>
      </c>
      <c r="B863" s="226" t="s">
        <v>3827</v>
      </c>
      <c r="C863" s="29" t="s">
        <v>3815</v>
      </c>
      <c r="D863" s="226" t="s">
        <v>3828</v>
      </c>
      <c r="E863" s="29" t="s">
        <v>41</v>
      </c>
      <c r="F863" s="29" t="s">
        <v>3665</v>
      </c>
      <c r="G863" s="29" t="s">
        <v>788</v>
      </c>
      <c r="H863" s="29" t="s">
        <v>3829</v>
      </c>
      <c r="I863" s="29" t="s">
        <v>3830</v>
      </c>
      <c r="J863" s="29" t="s">
        <v>49</v>
      </c>
      <c r="K863" s="47">
        <v>40</v>
      </c>
      <c r="L863" s="14">
        <v>21250</v>
      </c>
      <c r="M863" s="14">
        <v>46750</v>
      </c>
      <c r="N863" s="14">
        <f t="shared" si="99"/>
        <v>68000</v>
      </c>
      <c r="O863" s="162">
        <v>0</v>
      </c>
      <c r="P863" s="162">
        <v>0</v>
      </c>
      <c r="Q863" s="14">
        <f t="shared" si="100"/>
        <v>0</v>
      </c>
      <c r="R863" s="266" t="s">
        <v>52</v>
      </c>
      <c r="S863" s="210" t="s">
        <v>950</v>
      </c>
    </row>
    <row r="864" spans="1:19" ht="12.75" customHeight="1">
      <c r="A864" s="266">
        <v>20</v>
      </c>
      <c r="B864" s="226" t="s">
        <v>3827</v>
      </c>
      <c r="C864" s="29" t="s">
        <v>3819</v>
      </c>
      <c r="D864" s="226" t="s">
        <v>3828</v>
      </c>
      <c r="E864" s="29" t="s">
        <v>41</v>
      </c>
      <c r="F864" s="29" t="s">
        <v>3665</v>
      </c>
      <c r="G864" s="29" t="s">
        <v>788</v>
      </c>
      <c r="H864" s="29" t="s">
        <v>3831</v>
      </c>
      <c r="I864" s="29" t="s">
        <v>3832</v>
      </c>
      <c r="J864" s="29" t="s">
        <v>48</v>
      </c>
      <c r="K864" s="47">
        <v>20</v>
      </c>
      <c r="L864" s="14">
        <v>14300</v>
      </c>
      <c r="M864" s="14">
        <v>0</v>
      </c>
      <c r="N864" s="14">
        <f t="shared" si="99"/>
        <v>14300</v>
      </c>
      <c r="O864" s="162">
        <v>0</v>
      </c>
      <c r="P864" s="162">
        <v>0</v>
      </c>
      <c r="Q864" s="14">
        <f t="shared" si="100"/>
        <v>0</v>
      </c>
      <c r="R864" s="266" t="s">
        <v>52</v>
      </c>
      <c r="S864" s="210" t="s">
        <v>950</v>
      </c>
    </row>
    <row r="865" spans="1:19" ht="12.75" customHeight="1">
      <c r="A865" s="266">
        <v>21</v>
      </c>
      <c r="B865" s="226" t="s">
        <v>3833</v>
      </c>
      <c r="C865" s="226" t="s">
        <v>3834</v>
      </c>
      <c r="D865" s="29" t="s">
        <v>3835</v>
      </c>
      <c r="E865" s="29" t="s">
        <v>69</v>
      </c>
      <c r="F865" s="29" t="s">
        <v>3198</v>
      </c>
      <c r="G865" s="29" t="s">
        <v>788</v>
      </c>
      <c r="H865" s="233" t="s">
        <v>3836</v>
      </c>
      <c r="I865" s="215" t="s">
        <v>3837</v>
      </c>
      <c r="J865" s="29" t="s">
        <v>49</v>
      </c>
      <c r="K865" s="47">
        <v>35</v>
      </c>
      <c r="L865" s="14">
        <v>18750</v>
      </c>
      <c r="M865" s="14">
        <v>42150</v>
      </c>
      <c r="N865" s="14">
        <f t="shared" si="99"/>
        <v>60900</v>
      </c>
      <c r="O865" s="162">
        <v>0</v>
      </c>
      <c r="P865" s="162">
        <v>0</v>
      </c>
      <c r="Q865" s="14">
        <f t="shared" si="100"/>
        <v>0</v>
      </c>
      <c r="R865" s="266" t="s">
        <v>52</v>
      </c>
      <c r="S865" s="210" t="s">
        <v>950</v>
      </c>
    </row>
    <row r="866" spans="1:19" ht="12.75" customHeight="1">
      <c r="A866" s="266">
        <v>22</v>
      </c>
      <c r="B866" s="226" t="s">
        <v>3833</v>
      </c>
      <c r="C866" s="226" t="s">
        <v>3838</v>
      </c>
      <c r="D866" s="29" t="s">
        <v>3835</v>
      </c>
      <c r="E866" s="29" t="s">
        <v>69</v>
      </c>
      <c r="F866" s="29" t="s">
        <v>3198</v>
      </c>
      <c r="G866" s="29" t="s">
        <v>788</v>
      </c>
      <c r="H866" s="233" t="s">
        <v>3839</v>
      </c>
      <c r="I866" s="215" t="s">
        <v>3840</v>
      </c>
      <c r="J866" s="29" t="s">
        <v>48</v>
      </c>
      <c r="K866" s="47">
        <v>5</v>
      </c>
      <c r="L866" s="14">
        <v>3875</v>
      </c>
      <c r="M866" s="14">
        <v>0</v>
      </c>
      <c r="N866" s="14">
        <f t="shared" si="99"/>
        <v>3875</v>
      </c>
      <c r="O866" s="162">
        <v>0</v>
      </c>
      <c r="P866" s="162">
        <v>0</v>
      </c>
      <c r="Q866" s="14">
        <f t="shared" si="100"/>
        <v>0</v>
      </c>
      <c r="R866" s="266" t="s">
        <v>52</v>
      </c>
      <c r="S866" s="210" t="s">
        <v>950</v>
      </c>
    </row>
    <row r="867" spans="1:19" ht="12.75" customHeight="1">
      <c r="A867" s="266">
        <v>23</v>
      </c>
      <c r="B867" s="226" t="s">
        <v>3841</v>
      </c>
      <c r="C867" s="226" t="s">
        <v>3815</v>
      </c>
      <c r="D867" s="29" t="s">
        <v>3842</v>
      </c>
      <c r="E867" s="29" t="s">
        <v>38</v>
      </c>
      <c r="F867" s="29" t="s">
        <v>787</v>
      </c>
      <c r="G867" s="29" t="s">
        <v>788</v>
      </c>
      <c r="H867" s="29" t="s">
        <v>3843</v>
      </c>
      <c r="I867" s="29" t="s">
        <v>3844</v>
      </c>
      <c r="J867" s="29" t="s">
        <v>753</v>
      </c>
      <c r="K867" s="47">
        <v>70</v>
      </c>
      <c r="L867" s="14">
        <v>58350</v>
      </c>
      <c r="M867" s="14">
        <v>88250</v>
      </c>
      <c r="N867" s="14">
        <f t="shared" si="99"/>
        <v>146600</v>
      </c>
      <c r="O867" s="162">
        <v>0</v>
      </c>
      <c r="P867" s="162">
        <v>0</v>
      </c>
      <c r="Q867" s="14">
        <f t="shared" si="100"/>
        <v>0</v>
      </c>
      <c r="R867" s="266" t="s">
        <v>52</v>
      </c>
      <c r="S867" s="210" t="s">
        <v>950</v>
      </c>
    </row>
    <row r="868" spans="1:19" ht="12.75" customHeight="1">
      <c r="A868" s="266">
        <v>24</v>
      </c>
      <c r="B868" s="226" t="s">
        <v>3841</v>
      </c>
      <c r="C868" s="29" t="s">
        <v>3819</v>
      </c>
      <c r="D868" s="29" t="s">
        <v>3842</v>
      </c>
      <c r="E868" s="29" t="s">
        <v>38</v>
      </c>
      <c r="F868" s="29" t="s">
        <v>787</v>
      </c>
      <c r="G868" s="29" t="s">
        <v>788</v>
      </c>
      <c r="H868" s="29" t="s">
        <v>3845</v>
      </c>
      <c r="I868" s="29" t="s">
        <v>3846</v>
      </c>
      <c r="J868" s="29" t="s">
        <v>49</v>
      </c>
      <c r="K868" s="47">
        <v>40</v>
      </c>
      <c r="L868" s="14">
        <v>8725</v>
      </c>
      <c r="M868" s="14">
        <v>21035</v>
      </c>
      <c r="N868" s="14">
        <f t="shared" si="99"/>
        <v>29760</v>
      </c>
      <c r="O868" s="162">
        <v>0</v>
      </c>
      <c r="P868" s="162">
        <v>0</v>
      </c>
      <c r="Q868" s="14">
        <f t="shared" si="100"/>
        <v>0</v>
      </c>
      <c r="R868" s="266" t="s">
        <v>52</v>
      </c>
      <c r="S868" s="210" t="s">
        <v>950</v>
      </c>
    </row>
    <row r="869" spans="1:19" ht="12.75" customHeight="1">
      <c r="A869" s="266">
        <v>25</v>
      </c>
      <c r="B869" s="226" t="s">
        <v>3847</v>
      </c>
      <c r="C869" s="29" t="s">
        <v>3848</v>
      </c>
      <c r="D869" s="226" t="s">
        <v>3849</v>
      </c>
      <c r="E869" s="29" t="s">
        <v>65</v>
      </c>
      <c r="F869" s="29" t="s">
        <v>787</v>
      </c>
      <c r="G869" s="29" t="s">
        <v>788</v>
      </c>
      <c r="H869" s="29" t="s">
        <v>3850</v>
      </c>
      <c r="I869" s="29" t="s">
        <v>3851</v>
      </c>
      <c r="J869" s="29" t="s">
        <v>49</v>
      </c>
      <c r="K869" s="47" t="s">
        <v>3852</v>
      </c>
      <c r="L869" s="14">
        <v>17435</v>
      </c>
      <c r="M869" s="14">
        <v>20031</v>
      </c>
      <c r="N869" s="14">
        <f t="shared" si="99"/>
        <v>37466</v>
      </c>
      <c r="O869" s="162">
        <v>0</v>
      </c>
      <c r="P869" s="162">
        <v>0</v>
      </c>
      <c r="Q869" s="14">
        <f t="shared" si="100"/>
        <v>0</v>
      </c>
      <c r="R869" s="266" t="s">
        <v>52</v>
      </c>
      <c r="S869" s="210" t="s">
        <v>950</v>
      </c>
    </row>
    <row r="870" spans="1:19" ht="12.75" customHeight="1">
      <c r="A870" s="266">
        <v>26</v>
      </c>
      <c r="B870" s="226" t="s">
        <v>3847</v>
      </c>
      <c r="C870" s="29" t="s">
        <v>3819</v>
      </c>
      <c r="D870" s="226" t="s">
        <v>3849</v>
      </c>
      <c r="E870" s="29" t="s">
        <v>65</v>
      </c>
      <c r="F870" s="29" t="s">
        <v>787</v>
      </c>
      <c r="G870" s="29" t="s">
        <v>788</v>
      </c>
      <c r="H870" s="29" t="s">
        <v>3853</v>
      </c>
      <c r="I870" s="29" t="s">
        <v>3854</v>
      </c>
      <c r="J870" s="29" t="s">
        <v>49</v>
      </c>
      <c r="K870" s="47">
        <v>37</v>
      </c>
      <c r="L870" s="14">
        <v>6835</v>
      </c>
      <c r="M870" s="14">
        <v>9105</v>
      </c>
      <c r="N870" s="14">
        <f t="shared" si="99"/>
        <v>15940</v>
      </c>
      <c r="O870" s="162">
        <v>0</v>
      </c>
      <c r="P870" s="162">
        <v>0</v>
      </c>
      <c r="Q870" s="14">
        <f t="shared" si="100"/>
        <v>0</v>
      </c>
      <c r="R870" s="266" t="s">
        <v>52</v>
      </c>
      <c r="S870" s="210" t="s">
        <v>950</v>
      </c>
    </row>
    <row r="871" spans="1:19" ht="12.75" customHeight="1">
      <c r="A871" s="266">
        <v>27</v>
      </c>
      <c r="B871" s="226" t="s">
        <v>3855</v>
      </c>
      <c r="C871" s="29" t="s">
        <v>3848</v>
      </c>
      <c r="D871" s="226" t="s">
        <v>3788</v>
      </c>
      <c r="E871" s="29" t="s">
        <v>67</v>
      </c>
      <c r="F871" s="29" t="s">
        <v>787</v>
      </c>
      <c r="G871" s="29" t="s">
        <v>788</v>
      </c>
      <c r="H871" s="29" t="s">
        <v>3856</v>
      </c>
      <c r="I871" s="29" t="s">
        <v>3857</v>
      </c>
      <c r="J871" s="29" t="s">
        <v>753</v>
      </c>
      <c r="K871" s="47">
        <v>75</v>
      </c>
      <c r="L871" s="14">
        <v>39500</v>
      </c>
      <c r="M871" s="14">
        <v>71603</v>
      </c>
      <c r="N871" s="14">
        <f t="shared" si="99"/>
        <v>111103</v>
      </c>
      <c r="O871" s="162">
        <v>0</v>
      </c>
      <c r="P871" s="162">
        <v>0</v>
      </c>
      <c r="Q871" s="14">
        <f t="shared" si="100"/>
        <v>0</v>
      </c>
      <c r="R871" s="266" t="s">
        <v>52</v>
      </c>
      <c r="S871" s="210" t="s">
        <v>950</v>
      </c>
    </row>
    <row r="872" spans="1:19" ht="12.75" customHeight="1">
      <c r="A872" s="266">
        <v>28</v>
      </c>
      <c r="B872" s="226" t="s">
        <v>3855</v>
      </c>
      <c r="C872" s="29" t="s">
        <v>3858</v>
      </c>
      <c r="D872" s="226" t="s">
        <v>3788</v>
      </c>
      <c r="E872" s="29" t="s">
        <v>67</v>
      </c>
      <c r="F872" s="29" t="s">
        <v>787</v>
      </c>
      <c r="G872" s="29" t="s">
        <v>788</v>
      </c>
      <c r="H872" s="29" t="s">
        <v>3859</v>
      </c>
      <c r="I872" s="29" t="s">
        <v>3860</v>
      </c>
      <c r="J872" s="29" t="s">
        <v>49</v>
      </c>
      <c r="K872" s="47">
        <v>20</v>
      </c>
      <c r="L872" s="14">
        <v>20550</v>
      </c>
      <c r="M872" s="14">
        <v>59074</v>
      </c>
      <c r="N872" s="14">
        <f t="shared" si="99"/>
        <v>79624</v>
      </c>
      <c r="O872" s="162">
        <v>0</v>
      </c>
      <c r="P872" s="162">
        <v>0</v>
      </c>
      <c r="Q872" s="14">
        <f t="shared" si="100"/>
        <v>0</v>
      </c>
      <c r="R872" s="266" t="s">
        <v>52</v>
      </c>
      <c r="S872" s="210" t="s">
        <v>950</v>
      </c>
    </row>
    <row r="873" spans="1:19" ht="12.75" customHeight="1">
      <c r="A873" s="266">
        <v>29</v>
      </c>
      <c r="B873" s="226" t="s">
        <v>3861</v>
      </c>
      <c r="C873" s="226" t="s">
        <v>3815</v>
      </c>
      <c r="D873" s="29" t="s">
        <v>2773</v>
      </c>
      <c r="E873" s="29" t="s">
        <v>875</v>
      </c>
      <c r="F873" s="29" t="s">
        <v>787</v>
      </c>
      <c r="G873" s="29" t="s">
        <v>788</v>
      </c>
      <c r="H873" s="29" t="s">
        <v>3862</v>
      </c>
      <c r="I873" s="29" t="s">
        <v>3863</v>
      </c>
      <c r="J873" s="29" t="s">
        <v>47</v>
      </c>
      <c r="K873" s="47">
        <v>50</v>
      </c>
      <c r="L873" s="14">
        <v>104000</v>
      </c>
      <c r="M873" s="14">
        <v>0</v>
      </c>
      <c r="N873" s="14">
        <f t="shared" si="99"/>
        <v>104000</v>
      </c>
      <c r="O873" s="162">
        <v>0</v>
      </c>
      <c r="P873" s="162">
        <v>0</v>
      </c>
      <c r="Q873" s="14">
        <f t="shared" si="100"/>
        <v>0</v>
      </c>
      <c r="R873" s="266" t="s">
        <v>52</v>
      </c>
      <c r="S873" s="210" t="s">
        <v>950</v>
      </c>
    </row>
    <row r="874" spans="1:19" ht="12.75" customHeight="1">
      <c r="A874" s="266">
        <v>30</v>
      </c>
      <c r="B874" s="226" t="s">
        <v>3864</v>
      </c>
      <c r="C874" s="226" t="s">
        <v>3815</v>
      </c>
      <c r="D874" s="29" t="s">
        <v>3865</v>
      </c>
      <c r="E874" s="29" t="s">
        <v>26</v>
      </c>
      <c r="F874" s="29" t="s">
        <v>3198</v>
      </c>
      <c r="G874" s="29" t="s">
        <v>788</v>
      </c>
      <c r="H874" s="29" t="s">
        <v>3866</v>
      </c>
      <c r="I874" s="29" t="s">
        <v>3867</v>
      </c>
      <c r="J874" s="29" t="s">
        <v>753</v>
      </c>
      <c r="K874" s="47">
        <v>75</v>
      </c>
      <c r="L874" s="14">
        <v>76100</v>
      </c>
      <c r="M874" s="14">
        <v>105050</v>
      </c>
      <c r="N874" s="14">
        <f t="shared" si="99"/>
        <v>181150</v>
      </c>
      <c r="O874" s="162">
        <v>0</v>
      </c>
      <c r="P874" s="162">
        <v>0</v>
      </c>
      <c r="Q874" s="14">
        <f t="shared" si="100"/>
        <v>0</v>
      </c>
      <c r="R874" s="266" t="s">
        <v>52</v>
      </c>
      <c r="S874" s="210" t="s">
        <v>950</v>
      </c>
    </row>
    <row r="875" spans="1:19" ht="12.75" customHeight="1">
      <c r="A875" s="266">
        <v>31</v>
      </c>
      <c r="B875" s="226" t="s">
        <v>3864</v>
      </c>
      <c r="C875" s="29" t="s">
        <v>3819</v>
      </c>
      <c r="D875" s="29" t="s">
        <v>3865</v>
      </c>
      <c r="E875" s="29" t="s">
        <v>26</v>
      </c>
      <c r="F875" s="29" t="s">
        <v>3198</v>
      </c>
      <c r="G875" s="29" t="s">
        <v>788</v>
      </c>
      <c r="H875" s="29" t="s">
        <v>3868</v>
      </c>
      <c r="I875" s="29" t="s">
        <v>3869</v>
      </c>
      <c r="J875" s="29" t="s">
        <v>49</v>
      </c>
      <c r="K875" s="47">
        <v>40</v>
      </c>
      <c r="L875" s="14">
        <v>1650</v>
      </c>
      <c r="M875" s="14">
        <v>2475</v>
      </c>
      <c r="N875" s="14">
        <f t="shared" si="99"/>
        <v>4125</v>
      </c>
      <c r="O875" s="162">
        <v>0</v>
      </c>
      <c r="P875" s="162">
        <v>0</v>
      </c>
      <c r="Q875" s="14">
        <f t="shared" si="100"/>
        <v>0</v>
      </c>
      <c r="R875" s="266" t="s">
        <v>52</v>
      </c>
      <c r="S875" s="210" t="s">
        <v>950</v>
      </c>
    </row>
    <row r="876" spans="1:19" ht="12.75" customHeight="1">
      <c r="A876" s="266">
        <v>32</v>
      </c>
      <c r="B876" s="226" t="s">
        <v>3870</v>
      </c>
      <c r="C876" s="226" t="s">
        <v>939</v>
      </c>
      <c r="D876" s="226" t="s">
        <v>3871</v>
      </c>
      <c r="E876" s="29" t="s">
        <v>27</v>
      </c>
      <c r="F876" s="29" t="s">
        <v>3660</v>
      </c>
      <c r="G876" s="29" t="s">
        <v>788</v>
      </c>
      <c r="H876" s="29" t="s">
        <v>3872</v>
      </c>
      <c r="I876" s="29">
        <v>907920</v>
      </c>
      <c r="J876" s="29" t="s">
        <v>49</v>
      </c>
      <c r="K876" s="47">
        <v>40</v>
      </c>
      <c r="L876" s="14">
        <v>4125</v>
      </c>
      <c r="M876" s="14">
        <v>3875</v>
      </c>
      <c r="N876" s="14">
        <f t="shared" si="99"/>
        <v>8000</v>
      </c>
      <c r="O876" s="162">
        <v>0</v>
      </c>
      <c r="P876" s="162">
        <v>0</v>
      </c>
      <c r="Q876" s="14">
        <f t="shared" si="100"/>
        <v>0</v>
      </c>
      <c r="R876" s="266" t="s">
        <v>52</v>
      </c>
      <c r="S876" s="210" t="s">
        <v>950</v>
      </c>
    </row>
    <row r="877" spans="1:19" ht="12.75" customHeight="1">
      <c r="A877" s="266">
        <v>33</v>
      </c>
      <c r="B877" s="226" t="s">
        <v>3870</v>
      </c>
      <c r="C877" s="226" t="s">
        <v>939</v>
      </c>
      <c r="D877" s="226" t="s">
        <v>3871</v>
      </c>
      <c r="E877" s="29" t="s">
        <v>27</v>
      </c>
      <c r="F877" s="29" t="s">
        <v>3660</v>
      </c>
      <c r="G877" s="29" t="s">
        <v>788</v>
      </c>
      <c r="H877" s="233" t="s">
        <v>3873</v>
      </c>
      <c r="I877" s="29">
        <v>4099973</v>
      </c>
      <c r="J877" s="29" t="s">
        <v>753</v>
      </c>
      <c r="K877" s="47">
        <v>45</v>
      </c>
      <c r="L877" s="14">
        <v>42050</v>
      </c>
      <c r="M877" s="14">
        <v>14725</v>
      </c>
      <c r="N877" s="14">
        <f t="shared" si="99"/>
        <v>56775</v>
      </c>
      <c r="O877" s="162">
        <v>0</v>
      </c>
      <c r="P877" s="162">
        <v>0</v>
      </c>
      <c r="Q877" s="14">
        <f t="shared" si="100"/>
        <v>0</v>
      </c>
      <c r="R877" s="266" t="s">
        <v>52</v>
      </c>
      <c r="S877" s="210" t="s">
        <v>950</v>
      </c>
    </row>
    <row r="878" spans="1:19" ht="12.75" customHeight="1">
      <c r="A878" s="266">
        <v>34</v>
      </c>
      <c r="B878" s="226" t="s">
        <v>3874</v>
      </c>
      <c r="C878" s="226" t="s">
        <v>3815</v>
      </c>
      <c r="D878" s="29" t="s">
        <v>3875</v>
      </c>
      <c r="E878" s="29" t="s">
        <v>38</v>
      </c>
      <c r="F878" s="29" t="s">
        <v>787</v>
      </c>
      <c r="G878" s="29" t="s">
        <v>788</v>
      </c>
      <c r="H878" s="29" t="s">
        <v>3876</v>
      </c>
      <c r="I878" s="29" t="s">
        <v>3877</v>
      </c>
      <c r="J878" s="29" t="s">
        <v>49</v>
      </c>
      <c r="K878" s="47">
        <v>32</v>
      </c>
      <c r="L878" s="14">
        <v>3175</v>
      </c>
      <c r="M878" s="14">
        <v>8150</v>
      </c>
      <c r="N878" s="14">
        <f t="shared" si="99"/>
        <v>11325</v>
      </c>
      <c r="O878" s="162">
        <v>0</v>
      </c>
      <c r="P878" s="162">
        <v>0</v>
      </c>
      <c r="Q878" s="14">
        <f t="shared" si="100"/>
        <v>0</v>
      </c>
      <c r="R878" s="266" t="s">
        <v>52</v>
      </c>
      <c r="S878" s="210" t="s">
        <v>950</v>
      </c>
    </row>
    <row r="879" spans="1:19" ht="12.75" customHeight="1">
      <c r="A879" s="266">
        <v>35</v>
      </c>
      <c r="B879" s="226" t="s">
        <v>3874</v>
      </c>
      <c r="C879" s="29" t="s">
        <v>3878</v>
      </c>
      <c r="D879" s="29" t="s">
        <v>3879</v>
      </c>
      <c r="E879" s="29" t="s">
        <v>37</v>
      </c>
      <c r="F879" s="29" t="s">
        <v>787</v>
      </c>
      <c r="G879" s="29" t="s">
        <v>788</v>
      </c>
      <c r="H879" s="29" t="s">
        <v>3880</v>
      </c>
      <c r="I879" s="29" t="s">
        <v>3881</v>
      </c>
      <c r="J879" s="29" t="s">
        <v>49</v>
      </c>
      <c r="K879" s="47">
        <v>10</v>
      </c>
      <c r="L879" s="14">
        <v>5725</v>
      </c>
      <c r="M879" s="14">
        <v>15705</v>
      </c>
      <c r="N879" s="14">
        <f t="shared" si="99"/>
        <v>21430</v>
      </c>
      <c r="O879" s="162">
        <v>0</v>
      </c>
      <c r="P879" s="162">
        <v>0</v>
      </c>
      <c r="Q879" s="14">
        <f t="shared" si="100"/>
        <v>0</v>
      </c>
      <c r="R879" s="266" t="s">
        <v>52</v>
      </c>
      <c r="S879" s="210" t="s">
        <v>950</v>
      </c>
    </row>
    <row r="880" spans="1:19" ht="12.75" customHeight="1">
      <c r="A880" s="266">
        <v>36</v>
      </c>
      <c r="B880" s="226" t="s">
        <v>3874</v>
      </c>
      <c r="C880" s="226" t="s">
        <v>3882</v>
      </c>
      <c r="D880" s="226" t="s">
        <v>3883</v>
      </c>
      <c r="E880" s="226" t="s">
        <v>855</v>
      </c>
      <c r="F880" s="29" t="s">
        <v>787</v>
      </c>
      <c r="G880" s="29" t="s">
        <v>788</v>
      </c>
      <c r="H880" s="29" t="s">
        <v>3884</v>
      </c>
      <c r="I880" s="29" t="s">
        <v>3885</v>
      </c>
      <c r="J880" s="29" t="s">
        <v>49</v>
      </c>
      <c r="K880" s="47">
        <v>40</v>
      </c>
      <c r="L880" s="14">
        <v>21325</v>
      </c>
      <c r="M880" s="14">
        <v>38750</v>
      </c>
      <c r="N880" s="14">
        <f t="shared" si="99"/>
        <v>60075</v>
      </c>
      <c r="O880" s="162">
        <v>0</v>
      </c>
      <c r="P880" s="162">
        <v>0</v>
      </c>
      <c r="Q880" s="14">
        <f t="shared" si="100"/>
        <v>0</v>
      </c>
      <c r="R880" s="266" t="s">
        <v>52</v>
      </c>
      <c r="S880" s="210" t="s">
        <v>950</v>
      </c>
    </row>
    <row r="881" spans="1:19" ht="12.75" customHeight="1">
      <c r="A881" s="266">
        <v>37</v>
      </c>
      <c r="B881" s="234" t="s">
        <v>3886</v>
      </c>
      <c r="C881" s="226" t="s">
        <v>3815</v>
      </c>
      <c r="D881" s="234" t="s">
        <v>3887</v>
      </c>
      <c r="E881" s="234">
        <v>2</v>
      </c>
      <c r="F881" s="234" t="s">
        <v>787</v>
      </c>
      <c r="G881" s="79" t="s">
        <v>788</v>
      </c>
      <c r="H881" s="79" t="s">
        <v>3888</v>
      </c>
      <c r="I881" s="79">
        <v>56401062</v>
      </c>
      <c r="J881" s="79" t="s">
        <v>49</v>
      </c>
      <c r="K881" s="273">
        <v>30</v>
      </c>
      <c r="L881" s="14">
        <v>5335</v>
      </c>
      <c r="M881" s="14">
        <v>11975</v>
      </c>
      <c r="N881" s="14">
        <f t="shared" si="99"/>
        <v>17310</v>
      </c>
      <c r="O881" s="162">
        <v>0</v>
      </c>
      <c r="P881" s="162">
        <v>0</v>
      </c>
      <c r="Q881" s="14">
        <f t="shared" si="100"/>
        <v>0</v>
      </c>
      <c r="R881" s="266" t="s">
        <v>52</v>
      </c>
      <c r="S881" s="210" t="s">
        <v>950</v>
      </c>
    </row>
    <row r="882" spans="1:19" s="184" customFormat="1" ht="12.75" customHeight="1">
      <c r="A882" s="266">
        <v>38</v>
      </c>
      <c r="B882" s="234" t="s">
        <v>3886</v>
      </c>
      <c r="C882" s="226" t="s">
        <v>3815</v>
      </c>
      <c r="D882" s="234" t="s">
        <v>3887</v>
      </c>
      <c r="E882" s="234">
        <v>2</v>
      </c>
      <c r="F882" s="234" t="s">
        <v>787</v>
      </c>
      <c r="G882" s="79" t="s">
        <v>788</v>
      </c>
      <c r="H882" s="79" t="s">
        <v>3889</v>
      </c>
      <c r="I882" s="79">
        <v>56401068</v>
      </c>
      <c r="J882" s="79" t="s">
        <v>49</v>
      </c>
      <c r="K882" s="273">
        <v>30</v>
      </c>
      <c r="L882" s="14">
        <v>4400</v>
      </c>
      <c r="M882" s="14">
        <v>6900</v>
      </c>
      <c r="N882" s="14">
        <f t="shared" si="99"/>
        <v>11300</v>
      </c>
      <c r="O882" s="162">
        <v>0</v>
      </c>
      <c r="P882" s="162">
        <v>0</v>
      </c>
      <c r="Q882" s="14">
        <f t="shared" si="100"/>
        <v>0</v>
      </c>
      <c r="R882" s="266" t="s">
        <v>52</v>
      </c>
      <c r="S882" s="210" t="s">
        <v>950</v>
      </c>
    </row>
    <row r="883" spans="1:19" s="184" customFormat="1" ht="12.75" customHeight="1">
      <c r="A883" s="266">
        <v>39</v>
      </c>
      <c r="B883" s="234" t="s">
        <v>3886</v>
      </c>
      <c r="C883" s="226" t="s">
        <v>3815</v>
      </c>
      <c r="D883" s="234" t="s">
        <v>3887</v>
      </c>
      <c r="E883" s="234">
        <v>2</v>
      </c>
      <c r="F883" s="234" t="s">
        <v>787</v>
      </c>
      <c r="G883" s="79" t="s">
        <v>788</v>
      </c>
      <c r="H883" s="79" t="s">
        <v>3890</v>
      </c>
      <c r="I883" s="79">
        <v>56401158</v>
      </c>
      <c r="J883" s="79" t="s">
        <v>49</v>
      </c>
      <c r="K883" s="273">
        <v>30</v>
      </c>
      <c r="L883" s="14">
        <v>5125</v>
      </c>
      <c r="M883" s="14">
        <v>8875</v>
      </c>
      <c r="N883" s="14">
        <f t="shared" si="99"/>
        <v>14000</v>
      </c>
      <c r="O883" s="162">
        <v>0</v>
      </c>
      <c r="P883" s="162">
        <v>0</v>
      </c>
      <c r="Q883" s="14">
        <f t="shared" si="100"/>
        <v>0</v>
      </c>
      <c r="R883" s="266" t="s">
        <v>52</v>
      </c>
      <c r="S883" s="210" t="s">
        <v>950</v>
      </c>
    </row>
    <row r="884" spans="1:19" s="184" customFormat="1" ht="12.75" customHeight="1">
      <c r="A884" s="266">
        <v>40</v>
      </c>
      <c r="B884" s="226" t="s">
        <v>3891</v>
      </c>
      <c r="C884" s="226" t="s">
        <v>3815</v>
      </c>
      <c r="D884" s="29" t="s">
        <v>3892</v>
      </c>
      <c r="E884" s="29" t="s">
        <v>27</v>
      </c>
      <c r="F884" s="29" t="s">
        <v>787</v>
      </c>
      <c r="G884" s="29" t="s">
        <v>788</v>
      </c>
      <c r="H884" s="29" t="s">
        <v>3893</v>
      </c>
      <c r="I884" s="29" t="s">
        <v>3894</v>
      </c>
      <c r="J884" s="29" t="s">
        <v>49</v>
      </c>
      <c r="K884" s="47">
        <v>40</v>
      </c>
      <c r="L884" s="14">
        <v>45100</v>
      </c>
      <c r="M884" s="14">
        <v>61055</v>
      </c>
      <c r="N884" s="14">
        <f t="shared" si="99"/>
        <v>106155</v>
      </c>
      <c r="O884" s="162">
        <v>0</v>
      </c>
      <c r="P884" s="162">
        <v>0</v>
      </c>
      <c r="Q884" s="14">
        <f t="shared" si="100"/>
        <v>0</v>
      </c>
      <c r="R884" s="266" t="s">
        <v>52</v>
      </c>
      <c r="S884" s="210" t="s">
        <v>950</v>
      </c>
    </row>
    <row r="885" spans="1:19" s="184" customFormat="1" ht="12.75" customHeight="1">
      <c r="A885" s="266">
        <v>41</v>
      </c>
      <c r="B885" s="226" t="s">
        <v>3895</v>
      </c>
      <c r="C885" s="29" t="s">
        <v>3896</v>
      </c>
      <c r="D885" s="29" t="s">
        <v>3897</v>
      </c>
      <c r="E885" s="29" t="s">
        <v>42</v>
      </c>
      <c r="F885" s="29" t="s">
        <v>787</v>
      </c>
      <c r="G885" s="29" t="s">
        <v>788</v>
      </c>
      <c r="H885" s="226" t="s">
        <v>3898</v>
      </c>
      <c r="I885" s="226" t="s">
        <v>3899</v>
      </c>
      <c r="J885" s="29" t="s">
        <v>47</v>
      </c>
      <c r="K885" s="47">
        <v>27</v>
      </c>
      <c r="L885" s="14">
        <v>53750</v>
      </c>
      <c r="M885" s="14">
        <v>0</v>
      </c>
      <c r="N885" s="14">
        <f t="shared" si="99"/>
        <v>53750</v>
      </c>
      <c r="O885" s="162">
        <v>0</v>
      </c>
      <c r="P885" s="162">
        <v>0</v>
      </c>
      <c r="Q885" s="14">
        <f t="shared" si="100"/>
        <v>0</v>
      </c>
      <c r="R885" s="266" t="s">
        <v>52</v>
      </c>
      <c r="S885" s="210" t="s">
        <v>950</v>
      </c>
    </row>
    <row r="886" spans="1:19" ht="12.75" customHeight="1">
      <c r="A886" s="266">
        <v>42</v>
      </c>
      <c r="B886" s="234" t="s">
        <v>3900</v>
      </c>
      <c r="C886" s="234" t="s">
        <v>939</v>
      </c>
      <c r="D886" s="234" t="s">
        <v>3901</v>
      </c>
      <c r="E886" s="234">
        <v>1</v>
      </c>
      <c r="F886" s="234" t="s">
        <v>787</v>
      </c>
      <c r="G886" s="79" t="s">
        <v>788</v>
      </c>
      <c r="H886" s="79" t="s">
        <v>3902</v>
      </c>
      <c r="I886" s="79">
        <v>90643926</v>
      </c>
      <c r="J886" s="79" t="s">
        <v>49</v>
      </c>
      <c r="K886" s="273">
        <v>15</v>
      </c>
      <c r="L886" s="14">
        <v>4415</v>
      </c>
      <c r="M886" s="14">
        <v>14275</v>
      </c>
      <c r="N886" s="14">
        <f t="shared" si="99"/>
        <v>18690</v>
      </c>
      <c r="O886" s="162">
        <v>0</v>
      </c>
      <c r="P886" s="162">
        <v>0</v>
      </c>
      <c r="Q886" s="14">
        <f t="shared" si="100"/>
        <v>0</v>
      </c>
      <c r="R886" s="266" t="s">
        <v>52</v>
      </c>
      <c r="S886" s="210" t="s">
        <v>950</v>
      </c>
    </row>
    <row r="887" spans="1:19" s="184" customFormat="1" ht="12.75" customHeight="1">
      <c r="A887" s="266">
        <v>43</v>
      </c>
      <c r="B887" s="226" t="s">
        <v>3903</v>
      </c>
      <c r="C887" s="234" t="s">
        <v>939</v>
      </c>
      <c r="D887" s="29" t="s">
        <v>3904</v>
      </c>
      <c r="E887" s="29" t="s">
        <v>27</v>
      </c>
      <c r="F887" s="29" t="s">
        <v>787</v>
      </c>
      <c r="G887" s="79" t="s">
        <v>788</v>
      </c>
      <c r="H887" s="29" t="s">
        <v>3905</v>
      </c>
      <c r="I887" s="29" t="s">
        <v>3906</v>
      </c>
      <c r="J887" s="29" t="s">
        <v>47</v>
      </c>
      <c r="K887" s="47">
        <v>30</v>
      </c>
      <c r="L887" s="14">
        <v>23900</v>
      </c>
      <c r="M887" s="14">
        <v>0</v>
      </c>
      <c r="N887" s="14">
        <f t="shared" si="99"/>
        <v>23900</v>
      </c>
      <c r="O887" s="162">
        <v>0</v>
      </c>
      <c r="P887" s="162">
        <v>0</v>
      </c>
      <c r="Q887" s="14">
        <f t="shared" si="100"/>
        <v>0</v>
      </c>
      <c r="R887" s="266" t="s">
        <v>52</v>
      </c>
      <c r="S887" s="210" t="s">
        <v>950</v>
      </c>
    </row>
    <row r="888" spans="1:19" ht="12.75" customHeight="1">
      <c r="A888" s="263"/>
      <c r="B888" s="264"/>
      <c r="C888" s="264"/>
      <c r="D888" s="264"/>
      <c r="E888" s="264"/>
      <c r="F888" s="264"/>
      <c r="G888" s="264"/>
      <c r="H888" s="264"/>
      <c r="I888" s="264"/>
      <c r="J888" s="265"/>
      <c r="K888" s="24"/>
      <c r="L888" s="24">
        <f t="shared" ref="L888:Q888" si="101">SUM(L845:L887)</f>
        <v>821452</v>
      </c>
      <c r="M888" s="24">
        <f t="shared" si="101"/>
        <v>841188</v>
      </c>
      <c r="N888" s="24">
        <f t="shared" si="101"/>
        <v>1662640</v>
      </c>
      <c r="O888" s="24">
        <f t="shared" si="101"/>
        <v>0</v>
      </c>
      <c r="P888" s="24">
        <f t="shared" si="101"/>
        <v>0</v>
      </c>
      <c r="Q888" s="24">
        <f t="shared" si="101"/>
        <v>0</v>
      </c>
    </row>
    <row r="889" spans="1:19" ht="36" customHeight="1">
      <c r="A889" s="259"/>
      <c r="B889" s="259"/>
      <c r="C889" s="259"/>
      <c r="D889" s="259"/>
      <c r="E889" s="259"/>
      <c r="F889" s="259"/>
      <c r="G889" s="259"/>
      <c r="H889" s="259"/>
      <c r="I889" s="259"/>
      <c r="J889" s="259"/>
      <c r="K889" s="259"/>
      <c r="O889" s="259"/>
    </row>
    <row r="890" spans="1:19" ht="31.95" customHeight="1">
      <c r="A890" s="104" t="s">
        <v>4205</v>
      </c>
      <c r="B890" s="287" t="s">
        <v>3907</v>
      </c>
      <c r="C890" s="288"/>
      <c r="D890" s="288"/>
      <c r="E890" s="288"/>
      <c r="F890" s="288"/>
      <c r="G890" s="288"/>
      <c r="H890" s="288"/>
      <c r="I890" s="288"/>
      <c r="J890" s="288"/>
      <c r="K890" s="289"/>
      <c r="L890" s="281" t="s">
        <v>4200</v>
      </c>
      <c r="M890" s="281"/>
      <c r="N890" s="281"/>
      <c r="O890" s="285" t="s">
        <v>4199</v>
      </c>
      <c r="P890" s="285"/>
      <c r="Q890" s="285"/>
      <c r="R890" s="275" t="s">
        <v>20</v>
      </c>
    </row>
    <row r="891" spans="1:19" ht="42" customHeight="1">
      <c r="A891" s="79" t="s">
        <v>7</v>
      </c>
      <c r="B891" s="80" t="s">
        <v>31</v>
      </c>
      <c r="C891" s="80" t="s">
        <v>4</v>
      </c>
      <c r="D891" s="81" t="s">
        <v>5</v>
      </c>
      <c r="E891" s="81" t="s">
        <v>6</v>
      </c>
      <c r="F891" s="81" t="s">
        <v>8</v>
      </c>
      <c r="G891" s="81" t="s">
        <v>9</v>
      </c>
      <c r="H891" s="81" t="s">
        <v>22</v>
      </c>
      <c r="I891" s="81" t="s">
        <v>10</v>
      </c>
      <c r="J891" s="81" t="s">
        <v>11</v>
      </c>
      <c r="K891" s="79" t="s">
        <v>12</v>
      </c>
      <c r="L891" s="262" t="s">
        <v>13</v>
      </c>
      <c r="M891" s="79" t="s">
        <v>14</v>
      </c>
      <c r="N891" s="79" t="s">
        <v>3</v>
      </c>
      <c r="O891" s="262" t="s">
        <v>13</v>
      </c>
      <c r="P891" s="79" t="s">
        <v>14</v>
      </c>
      <c r="Q891" s="79" t="s">
        <v>3</v>
      </c>
      <c r="R891" s="276"/>
    </row>
    <row r="892" spans="1:19" s="184" customFormat="1" ht="12.75" customHeight="1">
      <c r="A892" s="266">
        <v>1</v>
      </c>
      <c r="B892" s="235" t="s">
        <v>3908</v>
      </c>
      <c r="C892" s="236" t="s">
        <v>939</v>
      </c>
      <c r="D892" s="237" t="s">
        <v>3909</v>
      </c>
      <c r="E892" s="237" t="s">
        <v>38</v>
      </c>
      <c r="F892" s="237" t="s">
        <v>787</v>
      </c>
      <c r="G892" s="237" t="s">
        <v>788</v>
      </c>
      <c r="H892" s="237" t="s">
        <v>3910</v>
      </c>
      <c r="I892" s="237" t="s">
        <v>3911</v>
      </c>
      <c r="J892" s="237" t="s">
        <v>49</v>
      </c>
      <c r="K892" s="238">
        <v>35</v>
      </c>
      <c r="L892" s="14">
        <v>17125</v>
      </c>
      <c r="M892" s="14">
        <v>39232</v>
      </c>
      <c r="N892" s="14">
        <f>L892+M892</f>
        <v>56357</v>
      </c>
      <c r="O892" s="162">
        <v>0</v>
      </c>
      <c r="P892" s="162">
        <v>0</v>
      </c>
      <c r="Q892" s="14">
        <f>O892+P892</f>
        <v>0</v>
      </c>
      <c r="R892" s="266" t="s">
        <v>52</v>
      </c>
      <c r="S892" s="210" t="s">
        <v>950</v>
      </c>
    </row>
    <row r="893" spans="1:19" s="184" customFormat="1" ht="12.75" customHeight="1">
      <c r="A893" s="266">
        <v>2</v>
      </c>
      <c r="B893" s="239" t="s">
        <v>3912</v>
      </c>
      <c r="C893" s="236" t="s">
        <v>939</v>
      </c>
      <c r="D893" s="236" t="s">
        <v>3913</v>
      </c>
      <c r="E893" s="237" t="s">
        <v>69</v>
      </c>
      <c r="F893" s="237" t="s">
        <v>787</v>
      </c>
      <c r="G893" s="237" t="s">
        <v>788</v>
      </c>
      <c r="H893" s="236" t="s">
        <v>3914</v>
      </c>
      <c r="I893" s="237" t="s">
        <v>3915</v>
      </c>
      <c r="J893" s="237" t="s">
        <v>49</v>
      </c>
      <c r="K893" s="238">
        <v>20</v>
      </c>
      <c r="L893" s="14">
        <v>4009</v>
      </c>
      <c r="M893" s="14">
        <v>9783</v>
      </c>
      <c r="N893" s="14">
        <f>L893+M893</f>
        <v>13792</v>
      </c>
      <c r="O893" s="162">
        <v>0</v>
      </c>
      <c r="P893" s="162">
        <v>0</v>
      </c>
      <c r="Q893" s="14">
        <f t="shared" ref="Q893:Q895" si="102">O893+P893</f>
        <v>0</v>
      </c>
      <c r="R893" s="266" t="s">
        <v>52</v>
      </c>
      <c r="S893" s="210" t="s">
        <v>950</v>
      </c>
    </row>
    <row r="894" spans="1:19" s="184" customFormat="1" ht="12.75" customHeight="1">
      <c r="A894" s="266">
        <v>3</v>
      </c>
      <c r="B894" s="239" t="s">
        <v>4007</v>
      </c>
      <c r="C894" s="236" t="s">
        <v>939</v>
      </c>
      <c r="D894" s="237" t="s">
        <v>3916</v>
      </c>
      <c r="E894" s="237" t="s">
        <v>784</v>
      </c>
      <c r="F894" s="237" t="s">
        <v>787</v>
      </c>
      <c r="G894" s="237" t="s">
        <v>788</v>
      </c>
      <c r="H894" s="236" t="s">
        <v>4008</v>
      </c>
      <c r="I894" s="237" t="s">
        <v>3917</v>
      </c>
      <c r="J894" s="237" t="s">
        <v>48</v>
      </c>
      <c r="K894" s="238">
        <v>3</v>
      </c>
      <c r="L894" s="14">
        <v>6500</v>
      </c>
      <c r="M894" s="14">
        <v>0</v>
      </c>
      <c r="N894" s="14">
        <f>L894+M894</f>
        <v>6500</v>
      </c>
      <c r="O894" s="162">
        <v>0</v>
      </c>
      <c r="P894" s="162">
        <v>0</v>
      </c>
      <c r="Q894" s="14">
        <f t="shared" si="102"/>
        <v>0</v>
      </c>
      <c r="R894" s="266" t="s">
        <v>52</v>
      </c>
      <c r="S894" s="210" t="s">
        <v>950</v>
      </c>
    </row>
    <row r="895" spans="1:19" s="184" customFormat="1" ht="12.75" customHeight="1">
      <c r="A895" s="266">
        <v>4</v>
      </c>
      <c r="B895" s="239" t="s">
        <v>4007</v>
      </c>
      <c r="C895" s="236" t="s">
        <v>939</v>
      </c>
      <c r="D895" s="237" t="s">
        <v>3918</v>
      </c>
      <c r="E895" s="237" t="s">
        <v>3919</v>
      </c>
      <c r="F895" s="237" t="s">
        <v>787</v>
      </c>
      <c r="G895" s="237" t="s">
        <v>788</v>
      </c>
      <c r="H895" s="236" t="s">
        <v>3920</v>
      </c>
      <c r="I895" s="237" t="s">
        <v>3921</v>
      </c>
      <c r="J895" s="237" t="s">
        <v>48</v>
      </c>
      <c r="K895" s="238">
        <v>10</v>
      </c>
      <c r="L895" s="14">
        <v>7900</v>
      </c>
      <c r="M895" s="14">
        <v>0</v>
      </c>
      <c r="N895" s="14">
        <f>L895+M895</f>
        <v>7900</v>
      </c>
      <c r="O895" s="162">
        <v>0</v>
      </c>
      <c r="P895" s="162">
        <v>0</v>
      </c>
      <c r="Q895" s="14">
        <f t="shared" si="102"/>
        <v>0</v>
      </c>
      <c r="R895" s="266" t="s">
        <v>52</v>
      </c>
      <c r="S895" s="210" t="s">
        <v>950</v>
      </c>
    </row>
    <row r="896" spans="1:19" ht="12.75" customHeight="1">
      <c r="A896" s="263"/>
      <c r="B896" s="264"/>
      <c r="C896" s="264"/>
      <c r="D896" s="264"/>
      <c r="E896" s="264"/>
      <c r="F896" s="264"/>
      <c r="G896" s="264"/>
      <c r="H896" s="264"/>
      <c r="I896" s="264"/>
      <c r="J896" s="265"/>
      <c r="K896" s="24"/>
      <c r="L896" s="24">
        <f t="shared" ref="L896:Q896" si="103">SUM(L892:L895)</f>
        <v>35534</v>
      </c>
      <c r="M896" s="24">
        <f t="shared" si="103"/>
        <v>49015</v>
      </c>
      <c r="N896" s="24">
        <f t="shared" si="103"/>
        <v>84549</v>
      </c>
      <c r="O896" s="24">
        <f t="shared" si="103"/>
        <v>0</v>
      </c>
      <c r="P896" s="24">
        <f t="shared" si="103"/>
        <v>0</v>
      </c>
      <c r="Q896" s="24">
        <f t="shared" si="103"/>
        <v>0</v>
      </c>
    </row>
    <row r="897" spans="1:20" ht="36" customHeight="1">
      <c r="A897" s="259"/>
      <c r="B897" s="259"/>
      <c r="C897" s="259"/>
      <c r="D897" s="259"/>
      <c r="E897" s="259"/>
      <c r="F897" s="259"/>
      <c r="G897" s="259"/>
      <c r="H897" s="259"/>
      <c r="I897" s="259"/>
      <c r="J897" s="259"/>
      <c r="K897" s="259"/>
      <c r="O897" s="259"/>
    </row>
    <row r="898" spans="1:20" ht="31.95" customHeight="1">
      <c r="A898" s="104" t="s">
        <v>4206</v>
      </c>
      <c r="B898" s="287" t="s">
        <v>3922</v>
      </c>
      <c r="C898" s="288"/>
      <c r="D898" s="288"/>
      <c r="E898" s="288"/>
      <c r="F898" s="288"/>
      <c r="G898" s="288"/>
      <c r="H898" s="288"/>
      <c r="I898" s="288"/>
      <c r="J898" s="288"/>
      <c r="K898" s="289"/>
      <c r="L898" s="281" t="s">
        <v>4200</v>
      </c>
      <c r="M898" s="281"/>
      <c r="N898" s="281"/>
      <c r="O898" s="285" t="s">
        <v>4199</v>
      </c>
      <c r="P898" s="285"/>
      <c r="Q898" s="285"/>
      <c r="R898" s="275" t="s">
        <v>20</v>
      </c>
    </row>
    <row r="899" spans="1:20" ht="42" customHeight="1">
      <c r="A899" s="79" t="s">
        <v>7</v>
      </c>
      <c r="B899" s="80" t="s">
        <v>31</v>
      </c>
      <c r="C899" s="80" t="s">
        <v>4</v>
      </c>
      <c r="D899" s="81" t="s">
        <v>5</v>
      </c>
      <c r="E899" s="81" t="s">
        <v>6</v>
      </c>
      <c r="F899" s="81" t="s">
        <v>8</v>
      </c>
      <c r="G899" s="81" t="s">
        <v>9</v>
      </c>
      <c r="H899" s="81" t="s">
        <v>22</v>
      </c>
      <c r="I899" s="81" t="s">
        <v>10</v>
      </c>
      <c r="J899" s="81" t="s">
        <v>11</v>
      </c>
      <c r="K899" s="79" t="s">
        <v>12</v>
      </c>
      <c r="L899" s="262" t="s">
        <v>13</v>
      </c>
      <c r="M899" s="79" t="s">
        <v>14</v>
      </c>
      <c r="N899" s="79" t="s">
        <v>3</v>
      </c>
      <c r="O899" s="262" t="s">
        <v>13</v>
      </c>
      <c r="P899" s="79" t="s">
        <v>14</v>
      </c>
      <c r="Q899" s="79" t="s">
        <v>3</v>
      </c>
      <c r="R899" s="276"/>
    </row>
    <row r="900" spans="1:20" s="184" customFormat="1" ht="12.75" customHeight="1">
      <c r="A900" s="266">
        <v>1</v>
      </c>
      <c r="B900" s="136" t="s">
        <v>3923</v>
      </c>
      <c r="C900" s="136" t="s">
        <v>3924</v>
      </c>
      <c r="D900" s="136" t="s">
        <v>3925</v>
      </c>
      <c r="E900" s="136" t="s">
        <v>3549</v>
      </c>
      <c r="F900" s="136" t="s">
        <v>787</v>
      </c>
      <c r="G900" s="266" t="s">
        <v>788</v>
      </c>
      <c r="H900" s="266" t="s">
        <v>3926</v>
      </c>
      <c r="I900" s="266" t="s">
        <v>3927</v>
      </c>
      <c r="J900" s="266" t="s">
        <v>47</v>
      </c>
      <c r="K900" s="266">
        <v>74</v>
      </c>
      <c r="L900" s="14">
        <v>240180</v>
      </c>
      <c r="M900" s="14">
        <v>0</v>
      </c>
      <c r="N900" s="14">
        <f t="shared" ref="N900:N905" si="104">L900+M900</f>
        <v>240180</v>
      </c>
      <c r="O900" s="162">
        <v>0</v>
      </c>
      <c r="P900" s="162">
        <v>0</v>
      </c>
      <c r="Q900" s="14">
        <f>O900+P900</f>
        <v>0</v>
      </c>
      <c r="R900" s="266" t="s">
        <v>52</v>
      </c>
      <c r="S900" s="210" t="s">
        <v>950</v>
      </c>
    </row>
    <row r="901" spans="1:20" s="184" customFormat="1" ht="12.75" customHeight="1">
      <c r="A901" s="266">
        <v>2</v>
      </c>
      <c r="B901" s="136" t="s">
        <v>3923</v>
      </c>
      <c r="C901" s="136" t="s">
        <v>3928</v>
      </c>
      <c r="D901" s="136" t="s">
        <v>3929</v>
      </c>
      <c r="E901" s="136" t="s">
        <v>945</v>
      </c>
      <c r="F901" s="136" t="s">
        <v>787</v>
      </c>
      <c r="G901" s="266" t="s">
        <v>788</v>
      </c>
      <c r="H901" s="266" t="s">
        <v>3930</v>
      </c>
      <c r="I901" s="266" t="s">
        <v>3931</v>
      </c>
      <c r="J901" s="266" t="s">
        <v>49</v>
      </c>
      <c r="K901" s="266">
        <v>29</v>
      </c>
      <c r="L901" s="14">
        <v>625</v>
      </c>
      <c r="M901" s="14">
        <v>1250</v>
      </c>
      <c r="N901" s="14">
        <f t="shared" si="104"/>
        <v>1875</v>
      </c>
      <c r="O901" s="162">
        <v>0</v>
      </c>
      <c r="P901" s="162">
        <v>0</v>
      </c>
      <c r="Q901" s="14">
        <f t="shared" ref="Q901:Q905" si="105">O901+P901</f>
        <v>0</v>
      </c>
      <c r="R901" s="266" t="s">
        <v>52</v>
      </c>
      <c r="S901" s="210" t="s">
        <v>950</v>
      </c>
    </row>
    <row r="902" spans="1:20" s="184" customFormat="1" ht="12.75" customHeight="1">
      <c r="A902" s="266">
        <v>3</v>
      </c>
      <c r="B902" s="136" t="s">
        <v>3923</v>
      </c>
      <c r="C902" s="136" t="s">
        <v>3932</v>
      </c>
      <c r="D902" s="136" t="s">
        <v>3933</v>
      </c>
      <c r="E902" s="136" t="s">
        <v>3934</v>
      </c>
      <c r="F902" s="136" t="s">
        <v>787</v>
      </c>
      <c r="G902" s="266" t="s">
        <v>788</v>
      </c>
      <c r="H902" s="266" t="s">
        <v>3935</v>
      </c>
      <c r="I902" s="266" t="s">
        <v>3936</v>
      </c>
      <c r="J902" s="266" t="s">
        <v>49</v>
      </c>
      <c r="K902" s="273">
        <v>33</v>
      </c>
      <c r="L902" s="14">
        <v>5025</v>
      </c>
      <c r="M902" s="14">
        <v>11800</v>
      </c>
      <c r="N902" s="14">
        <f t="shared" si="104"/>
        <v>16825</v>
      </c>
      <c r="O902" s="162">
        <v>0</v>
      </c>
      <c r="P902" s="162">
        <v>0</v>
      </c>
      <c r="Q902" s="14">
        <f t="shared" si="105"/>
        <v>0</v>
      </c>
      <c r="R902" s="266" t="s">
        <v>52</v>
      </c>
      <c r="S902" s="210" t="s">
        <v>950</v>
      </c>
    </row>
    <row r="903" spans="1:20" s="184" customFormat="1" ht="12.75" customHeight="1">
      <c r="A903" s="266">
        <v>4</v>
      </c>
      <c r="B903" s="136" t="s">
        <v>3923</v>
      </c>
      <c r="C903" s="136" t="s">
        <v>3937</v>
      </c>
      <c r="D903" s="136" t="s">
        <v>820</v>
      </c>
      <c r="E903" s="136" t="s">
        <v>28</v>
      </c>
      <c r="F903" s="136" t="s">
        <v>787</v>
      </c>
      <c r="G903" s="266" t="s">
        <v>788</v>
      </c>
      <c r="H903" s="266" t="s">
        <v>3938</v>
      </c>
      <c r="I903" s="266" t="s">
        <v>3939</v>
      </c>
      <c r="J903" s="266" t="s">
        <v>49</v>
      </c>
      <c r="K903" s="266">
        <v>20.399999999999999</v>
      </c>
      <c r="L903" s="14">
        <v>1875</v>
      </c>
      <c r="M903" s="14">
        <v>3875</v>
      </c>
      <c r="N903" s="14">
        <f t="shared" si="104"/>
        <v>5750</v>
      </c>
      <c r="O903" s="162">
        <v>0</v>
      </c>
      <c r="P903" s="162">
        <v>0</v>
      </c>
      <c r="Q903" s="14">
        <f t="shared" si="105"/>
        <v>0</v>
      </c>
      <c r="R903" s="266" t="s">
        <v>52</v>
      </c>
      <c r="S903" s="210" t="s">
        <v>950</v>
      </c>
    </row>
    <row r="904" spans="1:20" s="184" customFormat="1" ht="12.75" customHeight="1">
      <c r="A904" s="266">
        <v>5</v>
      </c>
      <c r="B904" s="29" t="s">
        <v>2455</v>
      </c>
      <c r="C904" s="29" t="s">
        <v>3940</v>
      </c>
      <c r="D904" s="226" t="s">
        <v>4010</v>
      </c>
      <c r="E904" s="29" t="s">
        <v>4009</v>
      </c>
      <c r="F904" s="29" t="s">
        <v>787</v>
      </c>
      <c r="G904" s="29" t="s">
        <v>788</v>
      </c>
      <c r="H904" s="214" t="s">
        <v>3941</v>
      </c>
      <c r="I904" s="29" t="s">
        <v>3942</v>
      </c>
      <c r="J904" s="29" t="s">
        <v>48</v>
      </c>
      <c r="K904" s="47">
        <v>40</v>
      </c>
      <c r="L904" s="14">
        <v>16423</v>
      </c>
      <c r="M904" s="14">
        <v>0</v>
      </c>
      <c r="N904" s="14">
        <f t="shared" si="104"/>
        <v>16423</v>
      </c>
      <c r="O904" s="162">
        <v>0</v>
      </c>
      <c r="P904" s="162">
        <v>0</v>
      </c>
      <c r="Q904" s="14">
        <f t="shared" si="105"/>
        <v>0</v>
      </c>
      <c r="R904" s="266" t="s">
        <v>52</v>
      </c>
      <c r="S904" s="210" t="s">
        <v>950</v>
      </c>
    </row>
    <row r="905" spans="1:20" s="184" customFormat="1" ht="12.75" customHeight="1">
      <c r="A905" s="181">
        <v>6</v>
      </c>
      <c r="B905" s="29" t="s">
        <v>2455</v>
      </c>
      <c r="C905" s="29" t="s">
        <v>3943</v>
      </c>
      <c r="D905" s="226" t="s">
        <v>4010</v>
      </c>
      <c r="E905" s="29" t="s">
        <v>27</v>
      </c>
      <c r="F905" s="29" t="s">
        <v>787</v>
      </c>
      <c r="G905" s="29" t="s">
        <v>788</v>
      </c>
      <c r="H905" s="214" t="s">
        <v>3944</v>
      </c>
      <c r="I905" s="29" t="s">
        <v>3945</v>
      </c>
      <c r="J905" s="29" t="s">
        <v>48</v>
      </c>
      <c r="K905" s="47">
        <v>40</v>
      </c>
      <c r="L905" s="14">
        <v>1500</v>
      </c>
      <c r="M905" s="14">
        <v>0</v>
      </c>
      <c r="N905" s="14">
        <f t="shared" si="104"/>
        <v>1500</v>
      </c>
      <c r="O905" s="162">
        <v>0</v>
      </c>
      <c r="P905" s="162">
        <v>0</v>
      </c>
      <c r="Q905" s="14">
        <f t="shared" si="105"/>
        <v>0</v>
      </c>
      <c r="R905" s="266" t="s">
        <v>52</v>
      </c>
      <c r="S905" s="210" t="s">
        <v>950</v>
      </c>
    </row>
    <row r="906" spans="1:20" ht="12.75" customHeight="1">
      <c r="A906" s="263"/>
      <c r="B906" s="264"/>
      <c r="C906" s="264"/>
      <c r="D906" s="264"/>
      <c r="E906" s="264"/>
      <c r="F906" s="264"/>
      <c r="G906" s="264"/>
      <c r="H906" s="264"/>
      <c r="I906" s="264"/>
      <c r="J906" s="265"/>
      <c r="K906" s="24"/>
      <c r="L906" s="24">
        <f t="shared" ref="L906:Q906" si="106">SUM(L900:L905)</f>
        <v>265628</v>
      </c>
      <c r="M906" s="24">
        <f t="shared" si="106"/>
        <v>16925</v>
      </c>
      <c r="N906" s="24">
        <f t="shared" si="106"/>
        <v>282553</v>
      </c>
      <c r="O906" s="24">
        <f t="shared" si="106"/>
        <v>0</v>
      </c>
      <c r="P906" s="24">
        <f t="shared" si="106"/>
        <v>0</v>
      </c>
      <c r="Q906" s="24">
        <f t="shared" si="106"/>
        <v>0</v>
      </c>
    </row>
    <row r="907" spans="1:20" ht="36" customHeight="1">
      <c r="A907" s="259"/>
      <c r="B907" s="259"/>
      <c r="C907" s="259"/>
      <c r="D907" s="259"/>
      <c r="E907" s="259"/>
      <c r="F907" s="259"/>
      <c r="G907" s="259"/>
      <c r="H907" s="259"/>
      <c r="I907" s="259"/>
      <c r="J907" s="259"/>
      <c r="K907" s="259"/>
      <c r="O907" s="259"/>
    </row>
    <row r="908" spans="1:20" ht="31.95" customHeight="1">
      <c r="A908" s="104" t="s">
        <v>4207</v>
      </c>
      <c r="B908" s="287" t="s">
        <v>3946</v>
      </c>
      <c r="C908" s="288"/>
      <c r="D908" s="288"/>
      <c r="E908" s="288"/>
      <c r="F908" s="288"/>
      <c r="G908" s="288"/>
      <c r="H908" s="288"/>
      <c r="I908" s="288"/>
      <c r="J908" s="288"/>
      <c r="K908" s="289"/>
      <c r="L908" s="281" t="s">
        <v>4200</v>
      </c>
      <c r="M908" s="281"/>
      <c r="N908" s="281"/>
      <c r="O908" s="285" t="s">
        <v>4199</v>
      </c>
      <c r="P908" s="285"/>
      <c r="Q908" s="285"/>
      <c r="R908" s="275" t="s">
        <v>20</v>
      </c>
    </row>
    <row r="909" spans="1:20" ht="42" customHeight="1">
      <c r="A909" s="79" t="s">
        <v>7</v>
      </c>
      <c r="B909" s="80" t="s">
        <v>31</v>
      </c>
      <c r="C909" s="80" t="s">
        <v>4</v>
      </c>
      <c r="D909" s="81" t="s">
        <v>5</v>
      </c>
      <c r="E909" s="81" t="s">
        <v>6</v>
      </c>
      <c r="F909" s="81" t="s">
        <v>8</v>
      </c>
      <c r="G909" s="81" t="s">
        <v>9</v>
      </c>
      <c r="H909" s="81" t="s">
        <v>22</v>
      </c>
      <c r="I909" s="81" t="s">
        <v>10</v>
      </c>
      <c r="J909" s="81" t="s">
        <v>11</v>
      </c>
      <c r="K909" s="79" t="s">
        <v>12</v>
      </c>
      <c r="L909" s="262" t="s">
        <v>13</v>
      </c>
      <c r="M909" s="79" t="s">
        <v>14</v>
      </c>
      <c r="N909" s="79" t="s">
        <v>3</v>
      </c>
      <c r="O909" s="262" t="s">
        <v>13</v>
      </c>
      <c r="P909" s="79" t="s">
        <v>14</v>
      </c>
      <c r="Q909" s="79" t="s">
        <v>3</v>
      </c>
      <c r="R909" s="276"/>
    </row>
    <row r="910" spans="1:20" s="184" customFormat="1" ht="12.75" customHeight="1">
      <c r="A910" s="266">
        <v>1</v>
      </c>
      <c r="B910" s="29" t="s">
        <v>3947</v>
      </c>
      <c r="C910" s="29" t="s">
        <v>3948</v>
      </c>
      <c r="D910" s="29" t="s">
        <v>3949</v>
      </c>
      <c r="E910" s="29" t="s">
        <v>3950</v>
      </c>
      <c r="F910" s="29" t="s">
        <v>787</v>
      </c>
      <c r="G910" s="29" t="s">
        <v>788</v>
      </c>
      <c r="H910" s="214" t="s">
        <v>3951</v>
      </c>
      <c r="I910" s="29" t="s">
        <v>3952</v>
      </c>
      <c r="J910" s="29" t="s">
        <v>48</v>
      </c>
      <c r="K910" s="47">
        <v>7</v>
      </c>
      <c r="L910" s="14">
        <v>220</v>
      </c>
      <c r="M910" s="14">
        <v>0</v>
      </c>
      <c r="N910" s="14">
        <f t="shared" ref="N910:N915" si="107">L910+M910</f>
        <v>220</v>
      </c>
      <c r="O910" s="162">
        <v>0</v>
      </c>
      <c r="P910" s="162">
        <v>0</v>
      </c>
      <c r="Q910" s="14">
        <f>O910+P910</f>
        <v>0</v>
      </c>
      <c r="R910" s="266" t="s">
        <v>52</v>
      </c>
      <c r="S910" s="210" t="s">
        <v>950</v>
      </c>
    </row>
    <row r="911" spans="1:20" s="184" customFormat="1" ht="12.75" customHeight="1">
      <c r="A911" s="266">
        <v>2</v>
      </c>
      <c r="B911" s="29" t="s">
        <v>3947</v>
      </c>
      <c r="C911" s="29" t="s">
        <v>3953</v>
      </c>
      <c r="D911" s="29" t="s">
        <v>3954</v>
      </c>
      <c r="E911" s="214"/>
      <c r="F911" s="29" t="s">
        <v>787</v>
      </c>
      <c r="G911" s="29" t="s">
        <v>788</v>
      </c>
      <c r="H911" s="214" t="s">
        <v>3955</v>
      </c>
      <c r="I911" s="29" t="s">
        <v>3956</v>
      </c>
      <c r="J911" s="214" t="s">
        <v>49</v>
      </c>
      <c r="K911" s="240">
        <v>2</v>
      </c>
      <c r="L911" s="14">
        <v>2690</v>
      </c>
      <c r="M911" s="14">
        <v>0</v>
      </c>
      <c r="N911" s="14">
        <f t="shared" si="107"/>
        <v>2690</v>
      </c>
      <c r="O911" s="162">
        <v>0</v>
      </c>
      <c r="P911" s="162">
        <v>0</v>
      </c>
      <c r="Q911" s="14">
        <f t="shared" ref="Q911:Q915" si="108">O911+P911</f>
        <v>0</v>
      </c>
      <c r="R911" s="266" t="s">
        <v>52</v>
      </c>
      <c r="S911" s="210" t="s">
        <v>950</v>
      </c>
      <c r="T911" s="16"/>
    </row>
    <row r="912" spans="1:20" s="184" customFormat="1" ht="12.75" customHeight="1">
      <c r="A912" s="266">
        <v>3</v>
      </c>
      <c r="B912" s="29" t="s">
        <v>3947</v>
      </c>
      <c r="C912" s="29" t="s">
        <v>3953</v>
      </c>
      <c r="D912" s="29" t="s">
        <v>3957</v>
      </c>
      <c r="E912" s="214"/>
      <c r="F912" s="29" t="s">
        <v>787</v>
      </c>
      <c r="G912" s="29" t="s">
        <v>788</v>
      </c>
      <c r="H912" s="214" t="s">
        <v>3958</v>
      </c>
      <c r="I912" s="29" t="s">
        <v>3959</v>
      </c>
      <c r="J912" s="214" t="s">
        <v>48</v>
      </c>
      <c r="K912" s="240">
        <v>1</v>
      </c>
      <c r="L912" s="14">
        <v>220</v>
      </c>
      <c r="M912" s="14">
        <v>0</v>
      </c>
      <c r="N912" s="14">
        <f t="shared" si="107"/>
        <v>220</v>
      </c>
      <c r="O912" s="162">
        <v>0</v>
      </c>
      <c r="P912" s="162">
        <v>0</v>
      </c>
      <c r="Q912" s="14">
        <f t="shared" si="108"/>
        <v>0</v>
      </c>
      <c r="R912" s="266" t="s">
        <v>52</v>
      </c>
      <c r="S912" s="210" t="s">
        <v>950</v>
      </c>
      <c r="T912" s="16"/>
    </row>
    <row r="913" spans="1:20" s="184" customFormat="1" ht="12.75" customHeight="1">
      <c r="A913" s="266">
        <v>4</v>
      </c>
      <c r="B913" s="29" t="s">
        <v>3947</v>
      </c>
      <c r="C913" s="29" t="s">
        <v>3953</v>
      </c>
      <c r="D913" s="29" t="s">
        <v>3960</v>
      </c>
      <c r="E913" s="214"/>
      <c r="F913" s="29" t="s">
        <v>787</v>
      </c>
      <c r="G913" s="29" t="s">
        <v>788</v>
      </c>
      <c r="H913" s="214" t="s">
        <v>3961</v>
      </c>
      <c r="I913" s="29" t="s">
        <v>3962</v>
      </c>
      <c r="J913" s="214" t="s">
        <v>49</v>
      </c>
      <c r="K913" s="240">
        <v>2</v>
      </c>
      <c r="L913" s="14">
        <v>2264</v>
      </c>
      <c r="M913" s="14">
        <v>0</v>
      </c>
      <c r="N913" s="14">
        <f t="shared" si="107"/>
        <v>2264</v>
      </c>
      <c r="O913" s="162">
        <v>0</v>
      </c>
      <c r="P913" s="162">
        <v>0</v>
      </c>
      <c r="Q913" s="14">
        <f t="shared" si="108"/>
        <v>0</v>
      </c>
      <c r="R913" s="266" t="s">
        <v>52</v>
      </c>
      <c r="S913" s="210" t="s">
        <v>950</v>
      </c>
      <c r="T913" s="16"/>
    </row>
    <row r="914" spans="1:20" s="184" customFormat="1" ht="12.75" customHeight="1">
      <c r="A914" s="266">
        <v>5</v>
      </c>
      <c r="B914" s="29" t="s">
        <v>3947</v>
      </c>
      <c r="C914" s="29" t="s">
        <v>3953</v>
      </c>
      <c r="D914" s="29" t="s">
        <v>3963</v>
      </c>
      <c r="E914" s="214" t="s">
        <v>18</v>
      </c>
      <c r="F914" s="29" t="s">
        <v>787</v>
      </c>
      <c r="G914" s="29" t="s">
        <v>788</v>
      </c>
      <c r="H914" s="214" t="s">
        <v>3964</v>
      </c>
      <c r="I914" s="29" t="s">
        <v>3965</v>
      </c>
      <c r="J914" s="214" t="s">
        <v>48</v>
      </c>
      <c r="K914" s="240">
        <v>2</v>
      </c>
      <c r="L914" s="14">
        <v>195</v>
      </c>
      <c r="M914" s="14">
        <v>0</v>
      </c>
      <c r="N914" s="14">
        <f t="shared" si="107"/>
        <v>195</v>
      </c>
      <c r="O914" s="162">
        <v>0</v>
      </c>
      <c r="P914" s="162">
        <v>0</v>
      </c>
      <c r="Q914" s="14">
        <f t="shared" si="108"/>
        <v>0</v>
      </c>
      <c r="R914" s="266" t="s">
        <v>52</v>
      </c>
      <c r="S914" s="210" t="s">
        <v>950</v>
      </c>
      <c r="T914" s="16"/>
    </row>
    <row r="915" spans="1:20" s="224" customFormat="1" ht="12.75" customHeight="1">
      <c r="A915" s="266">
        <v>6</v>
      </c>
      <c r="B915" s="29" t="s">
        <v>3947</v>
      </c>
      <c r="C915" s="29" t="s">
        <v>3953</v>
      </c>
      <c r="D915" s="29" t="s">
        <v>876</v>
      </c>
      <c r="E915" s="214" t="s">
        <v>348</v>
      </c>
      <c r="F915" s="29" t="s">
        <v>787</v>
      </c>
      <c r="G915" s="29" t="s">
        <v>788</v>
      </c>
      <c r="H915" s="214" t="s">
        <v>3966</v>
      </c>
      <c r="I915" s="29" t="s">
        <v>3967</v>
      </c>
      <c r="J915" s="214" t="s">
        <v>48</v>
      </c>
      <c r="K915" s="240">
        <v>2</v>
      </c>
      <c r="L915" s="14">
        <v>705</v>
      </c>
      <c r="M915" s="14">
        <v>0</v>
      </c>
      <c r="N915" s="14">
        <f t="shared" si="107"/>
        <v>705</v>
      </c>
      <c r="O915" s="162">
        <v>0</v>
      </c>
      <c r="P915" s="162">
        <v>0</v>
      </c>
      <c r="Q915" s="14">
        <f t="shared" si="108"/>
        <v>0</v>
      </c>
      <c r="R915" s="266" t="s">
        <v>52</v>
      </c>
      <c r="S915" s="210" t="s">
        <v>950</v>
      </c>
      <c r="T915" s="16"/>
    </row>
    <row r="916" spans="1:20" ht="12.75" customHeight="1">
      <c r="A916" s="263"/>
      <c r="B916" s="264"/>
      <c r="C916" s="264"/>
      <c r="D916" s="264"/>
      <c r="E916" s="264"/>
      <c r="F916" s="264"/>
      <c r="G916" s="264"/>
      <c r="H916" s="264"/>
      <c r="I916" s="264"/>
      <c r="J916" s="265"/>
      <c r="K916" s="24"/>
      <c r="L916" s="24">
        <f t="shared" ref="L916:Q916" si="109">SUM(L910:L915)</f>
        <v>6294</v>
      </c>
      <c r="M916" s="24">
        <f t="shared" si="109"/>
        <v>0</v>
      </c>
      <c r="N916" s="24">
        <f t="shared" si="109"/>
        <v>6294</v>
      </c>
      <c r="O916" s="24">
        <f t="shared" si="109"/>
        <v>0</v>
      </c>
      <c r="P916" s="24">
        <f t="shared" si="109"/>
        <v>0</v>
      </c>
      <c r="Q916" s="24">
        <f t="shared" si="109"/>
        <v>0</v>
      </c>
    </row>
    <row r="917" spans="1:20" ht="36" customHeight="1">
      <c r="A917" s="259"/>
      <c r="B917" s="259"/>
      <c r="C917" s="259"/>
      <c r="D917" s="259"/>
      <c r="E917" s="259"/>
      <c r="F917" s="259"/>
      <c r="G917" s="259"/>
      <c r="H917" s="259"/>
      <c r="I917" s="259"/>
      <c r="J917" s="259"/>
      <c r="K917" s="259"/>
      <c r="O917" s="259"/>
    </row>
    <row r="918" spans="1:20" ht="31.95" customHeight="1">
      <c r="A918" s="104" t="s">
        <v>4208</v>
      </c>
      <c r="B918" s="287" t="s">
        <v>3968</v>
      </c>
      <c r="C918" s="288"/>
      <c r="D918" s="288"/>
      <c r="E918" s="288"/>
      <c r="F918" s="288"/>
      <c r="G918" s="288"/>
      <c r="H918" s="288"/>
      <c r="I918" s="288"/>
      <c r="J918" s="288"/>
      <c r="K918" s="289"/>
      <c r="L918" s="281" t="s">
        <v>4200</v>
      </c>
      <c r="M918" s="281"/>
      <c r="N918" s="281"/>
      <c r="O918" s="285" t="s">
        <v>4199</v>
      </c>
      <c r="P918" s="285"/>
      <c r="Q918" s="285"/>
      <c r="R918" s="275" t="s">
        <v>20</v>
      </c>
    </row>
    <row r="919" spans="1:20" ht="42" customHeight="1">
      <c r="A919" s="79" t="s">
        <v>7</v>
      </c>
      <c r="B919" s="80" t="s">
        <v>31</v>
      </c>
      <c r="C919" s="80" t="s">
        <v>4</v>
      </c>
      <c r="D919" s="81" t="s">
        <v>5</v>
      </c>
      <c r="E919" s="81" t="s">
        <v>6</v>
      </c>
      <c r="F919" s="81" t="s">
        <v>8</v>
      </c>
      <c r="G919" s="81" t="s">
        <v>9</v>
      </c>
      <c r="H919" s="81" t="s">
        <v>22</v>
      </c>
      <c r="I919" s="81" t="s">
        <v>10</v>
      </c>
      <c r="J919" s="81" t="s">
        <v>11</v>
      </c>
      <c r="K919" s="79" t="s">
        <v>12</v>
      </c>
      <c r="L919" s="262" t="s">
        <v>13</v>
      </c>
      <c r="M919" s="79" t="s">
        <v>14</v>
      </c>
      <c r="N919" s="79" t="s">
        <v>3</v>
      </c>
      <c r="O919" s="262" t="s">
        <v>13</v>
      </c>
      <c r="P919" s="79" t="s">
        <v>14</v>
      </c>
      <c r="Q919" s="79" t="s">
        <v>3</v>
      </c>
      <c r="R919" s="276"/>
    </row>
    <row r="920" spans="1:20" s="184" customFormat="1" ht="12.75" customHeight="1">
      <c r="A920" s="266">
        <f>A840+1</f>
        <v>14</v>
      </c>
      <c r="B920" s="29" t="s">
        <v>3969</v>
      </c>
      <c r="C920" s="29" t="s">
        <v>3970</v>
      </c>
      <c r="D920" s="29" t="s">
        <v>3971</v>
      </c>
      <c r="E920" s="29" t="s">
        <v>19</v>
      </c>
      <c r="F920" s="29" t="s">
        <v>787</v>
      </c>
      <c r="G920" s="29" t="s">
        <v>788</v>
      </c>
      <c r="H920" s="29" t="s">
        <v>3972</v>
      </c>
      <c r="I920" s="29" t="s">
        <v>3973</v>
      </c>
      <c r="J920" s="29" t="s">
        <v>47</v>
      </c>
      <c r="K920" s="47">
        <v>30</v>
      </c>
      <c r="L920" s="14">
        <v>9700</v>
      </c>
      <c r="M920" s="14">
        <v>0</v>
      </c>
      <c r="N920" s="14">
        <f>L920+M920</f>
        <v>9700</v>
      </c>
      <c r="O920" s="162">
        <v>0</v>
      </c>
      <c r="P920" s="162">
        <v>0</v>
      </c>
      <c r="Q920" s="14">
        <f>O920+P920</f>
        <v>0</v>
      </c>
      <c r="R920" s="266" t="s">
        <v>52</v>
      </c>
      <c r="S920" s="210" t="s">
        <v>950</v>
      </c>
    </row>
    <row r="921" spans="1:20" s="184" customFormat="1" ht="12.75" customHeight="1">
      <c r="A921" s="266">
        <f t="shared" ref="A921:A930" si="110">A920+1</f>
        <v>15</v>
      </c>
      <c r="B921" s="29" t="s">
        <v>3969</v>
      </c>
      <c r="C921" s="29" t="s">
        <v>3974</v>
      </c>
      <c r="D921" s="29" t="s">
        <v>3971</v>
      </c>
      <c r="E921" s="29" t="s">
        <v>19</v>
      </c>
      <c r="F921" s="29" t="s">
        <v>787</v>
      </c>
      <c r="G921" s="29" t="s">
        <v>788</v>
      </c>
      <c r="H921" s="29" t="s">
        <v>3975</v>
      </c>
      <c r="I921" s="29" t="s">
        <v>3976</v>
      </c>
      <c r="J921" s="29" t="s">
        <v>48</v>
      </c>
      <c r="K921" s="47">
        <v>10</v>
      </c>
      <c r="L921" s="14">
        <v>4051</v>
      </c>
      <c r="M921" s="14">
        <v>0</v>
      </c>
      <c r="N921" s="14">
        <f t="shared" ref="N921:N930" si="111">L921+M921</f>
        <v>4051</v>
      </c>
      <c r="O921" s="162">
        <v>0</v>
      </c>
      <c r="P921" s="162">
        <v>0</v>
      </c>
      <c r="Q921" s="14">
        <f t="shared" ref="Q921:Q930" si="112">O921+P921</f>
        <v>0</v>
      </c>
      <c r="R921" s="266" t="s">
        <v>52</v>
      </c>
      <c r="S921" s="210" t="s">
        <v>950</v>
      </c>
    </row>
    <row r="922" spans="1:20" s="184" customFormat="1" ht="12.75" customHeight="1">
      <c r="A922" s="266">
        <f t="shared" si="110"/>
        <v>16</v>
      </c>
      <c r="B922" s="29" t="s">
        <v>3969</v>
      </c>
      <c r="C922" s="29" t="s">
        <v>3977</v>
      </c>
      <c r="D922" s="29" t="s">
        <v>854</v>
      </c>
      <c r="E922" s="266">
        <v>1</v>
      </c>
      <c r="F922" s="29" t="s">
        <v>787</v>
      </c>
      <c r="G922" s="29" t="s">
        <v>788</v>
      </c>
      <c r="H922" s="266" t="s">
        <v>3978</v>
      </c>
      <c r="I922" s="266">
        <v>1695341</v>
      </c>
      <c r="J922" s="29" t="s">
        <v>47</v>
      </c>
      <c r="K922" s="266">
        <v>41</v>
      </c>
      <c r="L922" s="14">
        <v>46740</v>
      </c>
      <c r="M922" s="14">
        <v>0</v>
      </c>
      <c r="N922" s="14">
        <f t="shared" si="111"/>
        <v>46740</v>
      </c>
      <c r="O922" s="162">
        <v>0</v>
      </c>
      <c r="P922" s="162">
        <v>0</v>
      </c>
      <c r="Q922" s="14">
        <f t="shared" si="112"/>
        <v>0</v>
      </c>
      <c r="R922" s="266" t="s">
        <v>52</v>
      </c>
      <c r="S922" s="210" t="s">
        <v>950</v>
      </c>
    </row>
    <row r="923" spans="1:20" s="184" customFormat="1" ht="12.75" customHeight="1">
      <c r="A923" s="266">
        <f t="shared" si="110"/>
        <v>17</v>
      </c>
      <c r="B923" s="29" t="s">
        <v>3969</v>
      </c>
      <c r="C923" s="29" t="s">
        <v>3977</v>
      </c>
      <c r="D923" s="29" t="s">
        <v>854</v>
      </c>
      <c r="E923" s="29" t="s">
        <v>19</v>
      </c>
      <c r="F923" s="29" t="s">
        <v>787</v>
      </c>
      <c r="G923" s="29" t="s">
        <v>788</v>
      </c>
      <c r="H923" s="29" t="s">
        <v>3979</v>
      </c>
      <c r="I923" s="29" t="s">
        <v>3980</v>
      </c>
      <c r="J923" s="29" t="s">
        <v>47</v>
      </c>
      <c r="K923" s="47">
        <v>100</v>
      </c>
      <c r="L923" s="14">
        <v>13798</v>
      </c>
      <c r="M923" s="14">
        <v>0</v>
      </c>
      <c r="N923" s="14">
        <f t="shared" si="111"/>
        <v>13798</v>
      </c>
      <c r="O923" s="162">
        <v>0</v>
      </c>
      <c r="P923" s="162">
        <v>0</v>
      </c>
      <c r="Q923" s="14">
        <f t="shared" si="112"/>
        <v>0</v>
      </c>
      <c r="R923" s="266" t="s">
        <v>52</v>
      </c>
      <c r="S923" s="210" t="s">
        <v>950</v>
      </c>
    </row>
    <row r="924" spans="1:20" s="184" customFormat="1" ht="12.75" customHeight="1">
      <c r="A924" s="266">
        <f t="shared" si="110"/>
        <v>18</v>
      </c>
      <c r="B924" s="29" t="s">
        <v>3969</v>
      </c>
      <c r="C924" s="29" t="s">
        <v>3981</v>
      </c>
      <c r="D924" s="29" t="s">
        <v>3982</v>
      </c>
      <c r="E924" s="29" t="s">
        <v>37</v>
      </c>
      <c r="F924" s="29" t="s">
        <v>787</v>
      </c>
      <c r="G924" s="29" t="s">
        <v>788</v>
      </c>
      <c r="H924" s="226" t="s">
        <v>3983</v>
      </c>
      <c r="I924" s="29" t="s">
        <v>3984</v>
      </c>
      <c r="J924" s="29" t="s">
        <v>48</v>
      </c>
      <c r="K924" s="47">
        <v>6</v>
      </c>
      <c r="L924" s="14">
        <v>15191</v>
      </c>
      <c r="M924" s="14">
        <v>0</v>
      </c>
      <c r="N924" s="14">
        <f t="shared" si="111"/>
        <v>15191</v>
      </c>
      <c r="O924" s="162">
        <v>0</v>
      </c>
      <c r="P924" s="162">
        <v>0</v>
      </c>
      <c r="Q924" s="14">
        <f t="shared" si="112"/>
        <v>0</v>
      </c>
      <c r="R924" s="266" t="s">
        <v>52</v>
      </c>
      <c r="S924" s="210" t="s">
        <v>950</v>
      </c>
    </row>
    <row r="925" spans="1:20" s="184" customFormat="1" ht="12.75" customHeight="1">
      <c r="A925" s="266">
        <f t="shared" si="110"/>
        <v>19</v>
      </c>
      <c r="B925" s="29" t="s">
        <v>3969</v>
      </c>
      <c r="C925" s="29" t="s">
        <v>3985</v>
      </c>
      <c r="D925" s="29" t="s">
        <v>3971</v>
      </c>
      <c r="E925" s="29" t="s">
        <v>19</v>
      </c>
      <c r="F925" s="29" t="s">
        <v>787</v>
      </c>
      <c r="G925" s="29" t="s">
        <v>788</v>
      </c>
      <c r="H925" s="29" t="s">
        <v>3986</v>
      </c>
      <c r="I925" s="29" t="s">
        <v>3987</v>
      </c>
      <c r="J925" s="29" t="s">
        <v>49</v>
      </c>
      <c r="K925" s="47">
        <v>38</v>
      </c>
      <c r="L925" s="14">
        <v>21627</v>
      </c>
      <c r="M925" s="14">
        <v>43438</v>
      </c>
      <c r="N925" s="14">
        <f t="shared" si="111"/>
        <v>65065</v>
      </c>
      <c r="O925" s="162">
        <v>0</v>
      </c>
      <c r="P925" s="162">
        <v>0</v>
      </c>
      <c r="Q925" s="14">
        <f t="shared" si="112"/>
        <v>0</v>
      </c>
      <c r="R925" s="266" t="s">
        <v>52</v>
      </c>
      <c r="S925" s="210" t="s">
        <v>950</v>
      </c>
    </row>
    <row r="926" spans="1:20" s="184" customFormat="1" ht="12.75" customHeight="1">
      <c r="A926" s="266">
        <f t="shared" si="110"/>
        <v>20</v>
      </c>
      <c r="B926" s="29" t="s">
        <v>3969</v>
      </c>
      <c r="C926" s="29" t="s">
        <v>3988</v>
      </c>
      <c r="D926" s="29" t="s">
        <v>3989</v>
      </c>
      <c r="E926" s="29" t="s">
        <v>18</v>
      </c>
      <c r="F926" s="29" t="s">
        <v>787</v>
      </c>
      <c r="G926" s="29" t="s">
        <v>788</v>
      </c>
      <c r="H926" s="29" t="s">
        <v>3990</v>
      </c>
      <c r="I926" s="29" t="s">
        <v>3991</v>
      </c>
      <c r="J926" s="29" t="s">
        <v>49</v>
      </c>
      <c r="K926" s="47">
        <v>20</v>
      </c>
      <c r="L926" s="14">
        <v>3003</v>
      </c>
      <c r="M926" s="14">
        <v>10029</v>
      </c>
      <c r="N926" s="14">
        <f t="shared" si="111"/>
        <v>13032</v>
      </c>
      <c r="O926" s="162">
        <v>0</v>
      </c>
      <c r="P926" s="162">
        <v>0</v>
      </c>
      <c r="Q926" s="14">
        <f t="shared" si="112"/>
        <v>0</v>
      </c>
      <c r="R926" s="266" t="s">
        <v>52</v>
      </c>
      <c r="S926" s="210" t="s">
        <v>950</v>
      </c>
    </row>
    <row r="927" spans="1:20" s="184" customFormat="1" ht="12.75" customHeight="1">
      <c r="A927" s="266">
        <f t="shared" si="110"/>
        <v>21</v>
      </c>
      <c r="B927" s="29" t="s">
        <v>3969</v>
      </c>
      <c r="C927" s="29" t="s">
        <v>3992</v>
      </c>
      <c r="D927" s="29" t="s">
        <v>3140</v>
      </c>
      <c r="E927" s="29" t="s">
        <v>3993</v>
      </c>
      <c r="F927" s="29" t="s">
        <v>787</v>
      </c>
      <c r="G927" s="29" t="s">
        <v>788</v>
      </c>
      <c r="H927" s="29" t="s">
        <v>3994</v>
      </c>
      <c r="I927" s="29" t="s">
        <v>3995</v>
      </c>
      <c r="J927" s="29" t="s">
        <v>49</v>
      </c>
      <c r="K927" s="47">
        <v>8.5</v>
      </c>
      <c r="L927" s="14">
        <v>5200</v>
      </c>
      <c r="M927" s="14">
        <v>17200</v>
      </c>
      <c r="N927" s="14">
        <f t="shared" si="111"/>
        <v>22400</v>
      </c>
      <c r="O927" s="162">
        <v>0</v>
      </c>
      <c r="P927" s="162">
        <v>0</v>
      </c>
      <c r="Q927" s="14">
        <f t="shared" si="112"/>
        <v>0</v>
      </c>
      <c r="R927" s="266" t="s">
        <v>52</v>
      </c>
      <c r="S927" s="210" t="s">
        <v>950</v>
      </c>
    </row>
    <row r="928" spans="1:20" s="184" customFormat="1" ht="12.75" customHeight="1">
      <c r="A928" s="266">
        <f t="shared" si="110"/>
        <v>22</v>
      </c>
      <c r="B928" s="29" t="s">
        <v>3969</v>
      </c>
      <c r="C928" s="29" t="s">
        <v>3996</v>
      </c>
      <c r="D928" s="29" t="s">
        <v>854</v>
      </c>
      <c r="E928" s="29" t="s">
        <v>3997</v>
      </c>
      <c r="F928" s="29" t="s">
        <v>787</v>
      </c>
      <c r="G928" s="29" t="s">
        <v>788</v>
      </c>
      <c r="H928" s="29" t="s">
        <v>3998</v>
      </c>
      <c r="I928" s="29" t="s">
        <v>3999</v>
      </c>
      <c r="J928" s="29" t="s">
        <v>49</v>
      </c>
      <c r="K928" s="47">
        <v>16</v>
      </c>
      <c r="L928" s="14">
        <v>2264</v>
      </c>
      <c r="M928" s="14">
        <v>5438</v>
      </c>
      <c r="N928" s="14">
        <f t="shared" si="111"/>
        <v>7702</v>
      </c>
      <c r="O928" s="162">
        <v>0</v>
      </c>
      <c r="P928" s="162">
        <v>0</v>
      </c>
      <c r="Q928" s="14">
        <f t="shared" si="112"/>
        <v>0</v>
      </c>
      <c r="R928" s="266" t="s">
        <v>52</v>
      </c>
      <c r="S928" s="210" t="s">
        <v>950</v>
      </c>
    </row>
    <row r="929" spans="1:19" s="184" customFormat="1" ht="12.75" customHeight="1">
      <c r="A929" s="266">
        <f t="shared" si="110"/>
        <v>23</v>
      </c>
      <c r="B929" s="29" t="s">
        <v>3969</v>
      </c>
      <c r="C929" s="29" t="s">
        <v>4000</v>
      </c>
      <c r="D929" s="29" t="s">
        <v>4001</v>
      </c>
      <c r="E929" s="29" t="s">
        <v>18</v>
      </c>
      <c r="F929" s="29" t="s">
        <v>787</v>
      </c>
      <c r="G929" s="29" t="s">
        <v>788</v>
      </c>
      <c r="H929" s="29" t="s">
        <v>4002</v>
      </c>
      <c r="I929" s="29" t="s">
        <v>4003</v>
      </c>
      <c r="J929" s="29" t="s">
        <v>49</v>
      </c>
      <c r="K929" s="47">
        <v>40</v>
      </c>
      <c r="L929" s="14">
        <v>9326</v>
      </c>
      <c r="M929" s="14">
        <v>14704</v>
      </c>
      <c r="N929" s="14">
        <f t="shared" si="111"/>
        <v>24030</v>
      </c>
      <c r="O929" s="162">
        <v>0</v>
      </c>
      <c r="P929" s="162">
        <v>0</v>
      </c>
      <c r="Q929" s="14">
        <f t="shared" si="112"/>
        <v>0</v>
      </c>
      <c r="R929" s="266" t="s">
        <v>52</v>
      </c>
      <c r="S929" s="210" t="s">
        <v>950</v>
      </c>
    </row>
    <row r="930" spans="1:19" s="184" customFormat="1" ht="12.75" customHeight="1">
      <c r="A930" s="266">
        <f t="shared" si="110"/>
        <v>24</v>
      </c>
      <c r="B930" s="29" t="s">
        <v>3969</v>
      </c>
      <c r="C930" s="29" t="s">
        <v>4000</v>
      </c>
      <c r="D930" s="15" t="s">
        <v>4001</v>
      </c>
      <c r="E930" s="29" t="s">
        <v>18</v>
      </c>
      <c r="F930" s="29" t="s">
        <v>787</v>
      </c>
      <c r="G930" s="29" t="s">
        <v>788</v>
      </c>
      <c r="H930" s="29" t="s">
        <v>4004</v>
      </c>
      <c r="I930" s="29" t="s">
        <v>4005</v>
      </c>
      <c r="J930" s="29" t="s">
        <v>49</v>
      </c>
      <c r="K930" s="47">
        <v>33</v>
      </c>
      <c r="L930" s="14">
        <v>545</v>
      </c>
      <c r="M930" s="14">
        <v>473</v>
      </c>
      <c r="N930" s="14">
        <f t="shared" si="111"/>
        <v>1018</v>
      </c>
      <c r="O930" s="162">
        <v>0</v>
      </c>
      <c r="P930" s="162">
        <v>0</v>
      </c>
      <c r="Q930" s="14">
        <f t="shared" si="112"/>
        <v>0</v>
      </c>
      <c r="R930" s="266" t="s">
        <v>52</v>
      </c>
      <c r="S930" s="210" t="s">
        <v>950</v>
      </c>
    </row>
    <row r="931" spans="1:19" s="184" customFormat="1" ht="12.75" customHeight="1">
      <c r="A931" s="263"/>
      <c r="B931" s="264"/>
      <c r="C931" s="264"/>
      <c r="D931" s="264"/>
      <c r="E931" s="264"/>
      <c r="F931" s="264"/>
      <c r="G931" s="264"/>
      <c r="H931" s="264"/>
      <c r="I931" s="264"/>
      <c r="J931" s="264"/>
      <c r="K931" s="265"/>
      <c r="L931" s="24">
        <f t="shared" ref="L931:Q931" si="113">SUM(L920:L930)</f>
        <v>131445</v>
      </c>
      <c r="M931" s="24">
        <f t="shared" si="113"/>
        <v>91282</v>
      </c>
      <c r="N931" s="24">
        <f t="shared" si="113"/>
        <v>222727</v>
      </c>
      <c r="O931" s="24">
        <f t="shared" si="113"/>
        <v>0</v>
      </c>
      <c r="P931" s="24">
        <f t="shared" si="113"/>
        <v>0</v>
      </c>
      <c r="Q931" s="24">
        <f t="shared" si="113"/>
        <v>0</v>
      </c>
      <c r="R931" s="16"/>
    </row>
    <row r="932" spans="1:19" ht="36" customHeight="1">
      <c r="A932" s="274"/>
      <c r="B932" s="274"/>
      <c r="C932" s="274"/>
      <c r="D932" s="274"/>
      <c r="E932" s="274"/>
      <c r="F932" s="274"/>
      <c r="G932" s="274"/>
      <c r="H932" s="274"/>
      <c r="I932" s="274"/>
      <c r="J932" s="274"/>
      <c r="K932" s="274"/>
      <c r="L932" s="27"/>
      <c r="M932" s="111"/>
      <c r="N932" s="111"/>
      <c r="O932" s="111"/>
      <c r="P932" s="111"/>
      <c r="Q932" s="111"/>
    </row>
    <row r="933" spans="1:19" ht="31.95" customHeight="1">
      <c r="A933" s="104" t="s">
        <v>812</v>
      </c>
      <c r="B933" s="296" t="s">
        <v>3161</v>
      </c>
      <c r="C933" s="297"/>
      <c r="D933" s="297"/>
      <c r="E933" s="297"/>
      <c r="F933" s="297"/>
      <c r="G933" s="297"/>
      <c r="H933" s="297"/>
      <c r="I933" s="297"/>
      <c r="J933" s="297"/>
      <c r="K933" s="298"/>
      <c r="L933" s="281" t="s">
        <v>4200</v>
      </c>
      <c r="M933" s="281"/>
      <c r="N933" s="281"/>
      <c r="O933" s="285" t="s">
        <v>4199</v>
      </c>
      <c r="P933" s="285"/>
      <c r="Q933" s="285"/>
      <c r="R933" s="275" t="s">
        <v>20</v>
      </c>
    </row>
    <row r="934" spans="1:19" ht="42" customHeight="1">
      <c r="A934" s="79" t="s">
        <v>7</v>
      </c>
      <c r="B934" s="80" t="s">
        <v>31</v>
      </c>
      <c r="C934" s="80" t="s">
        <v>4</v>
      </c>
      <c r="D934" s="81" t="s">
        <v>5</v>
      </c>
      <c r="E934" s="81" t="s">
        <v>6</v>
      </c>
      <c r="F934" s="81" t="s">
        <v>8</v>
      </c>
      <c r="G934" s="81" t="s">
        <v>9</v>
      </c>
      <c r="H934" s="81" t="s">
        <v>22</v>
      </c>
      <c r="I934" s="81" t="s">
        <v>10</v>
      </c>
      <c r="J934" s="81" t="s">
        <v>11</v>
      </c>
      <c r="K934" s="79" t="s">
        <v>12</v>
      </c>
      <c r="L934" s="262" t="s">
        <v>13</v>
      </c>
      <c r="M934" s="79" t="s">
        <v>14</v>
      </c>
      <c r="N934" s="79" t="s">
        <v>3</v>
      </c>
      <c r="O934" s="262" t="s">
        <v>13</v>
      </c>
      <c r="P934" s="79" t="s">
        <v>14</v>
      </c>
      <c r="Q934" s="79" t="s">
        <v>3</v>
      </c>
      <c r="R934" s="276"/>
    </row>
    <row r="935" spans="1:19" ht="12.75" customHeight="1">
      <c r="A935" s="266">
        <v>1</v>
      </c>
      <c r="B935" s="15" t="s">
        <v>3163</v>
      </c>
      <c r="C935" s="15" t="s">
        <v>3180</v>
      </c>
      <c r="D935" s="15" t="s">
        <v>3181</v>
      </c>
      <c r="E935" s="15"/>
      <c r="F935" s="15" t="s">
        <v>787</v>
      </c>
      <c r="G935" s="15" t="s">
        <v>788</v>
      </c>
      <c r="H935" s="15" t="s">
        <v>3182</v>
      </c>
      <c r="I935" s="15" t="s">
        <v>3183</v>
      </c>
      <c r="J935" s="135" t="s">
        <v>49</v>
      </c>
      <c r="K935" s="47">
        <v>30</v>
      </c>
      <c r="L935" s="14">
        <v>18653</v>
      </c>
      <c r="M935" s="14">
        <v>44745</v>
      </c>
      <c r="N935" s="14">
        <f>L935+M935</f>
        <v>63398</v>
      </c>
      <c r="O935" s="14">
        <v>0</v>
      </c>
      <c r="P935" s="14">
        <v>0</v>
      </c>
      <c r="Q935" s="14">
        <f t="shared" ref="Q935:Q964" si="114">O935+P935</f>
        <v>0</v>
      </c>
      <c r="R935" s="266" t="s">
        <v>52</v>
      </c>
    </row>
    <row r="936" spans="1:19" ht="12.75" customHeight="1">
      <c r="A936" s="266">
        <v>2</v>
      </c>
      <c r="B936" s="15" t="s">
        <v>3163</v>
      </c>
      <c r="C936" s="15" t="s">
        <v>3184</v>
      </c>
      <c r="D936" s="15" t="s">
        <v>613</v>
      </c>
      <c r="E936" s="15"/>
      <c r="F936" s="15" t="s">
        <v>787</v>
      </c>
      <c r="G936" s="15" t="s">
        <v>788</v>
      </c>
      <c r="H936" s="15" t="s">
        <v>3185</v>
      </c>
      <c r="I936" s="15" t="s">
        <v>3186</v>
      </c>
      <c r="J936" s="135" t="s">
        <v>49</v>
      </c>
      <c r="K936" s="47">
        <v>40</v>
      </c>
      <c r="L936" s="14">
        <v>36364</v>
      </c>
      <c r="M936" s="14">
        <v>83985</v>
      </c>
      <c r="N936" s="14">
        <f t="shared" ref="N936:N966" si="115">L936+M936</f>
        <v>120349</v>
      </c>
      <c r="O936" s="14">
        <v>0</v>
      </c>
      <c r="P936" s="14">
        <v>0</v>
      </c>
      <c r="Q936" s="14">
        <f t="shared" si="114"/>
        <v>0</v>
      </c>
      <c r="R936" s="266" t="s">
        <v>52</v>
      </c>
    </row>
    <row r="937" spans="1:19" ht="12.75" customHeight="1">
      <c r="A937" s="261">
        <v>3</v>
      </c>
      <c r="B937" s="15" t="s">
        <v>3163</v>
      </c>
      <c r="C937" s="15" t="s">
        <v>3187</v>
      </c>
      <c r="D937" s="15" t="s">
        <v>2858</v>
      </c>
      <c r="E937" s="15"/>
      <c r="F937" s="15" t="s">
        <v>787</v>
      </c>
      <c r="G937" s="15" t="s">
        <v>788</v>
      </c>
      <c r="H937" s="15" t="s">
        <v>3188</v>
      </c>
      <c r="I937" s="15" t="s">
        <v>3189</v>
      </c>
      <c r="J937" s="135" t="s">
        <v>49</v>
      </c>
      <c r="K937" s="47">
        <v>20</v>
      </c>
      <c r="L937" s="14">
        <v>3586</v>
      </c>
      <c r="M937" s="14">
        <v>10193</v>
      </c>
      <c r="N937" s="14">
        <f t="shared" si="115"/>
        <v>13779</v>
      </c>
      <c r="O937" s="14">
        <v>0</v>
      </c>
      <c r="P937" s="14">
        <v>0</v>
      </c>
      <c r="Q937" s="14">
        <f t="shared" si="114"/>
        <v>0</v>
      </c>
      <c r="R937" s="266" t="s">
        <v>52</v>
      </c>
    </row>
    <row r="938" spans="1:19" ht="12.75" customHeight="1">
      <c r="A938" s="266">
        <v>4</v>
      </c>
      <c r="B938" s="15" t="s">
        <v>3163</v>
      </c>
      <c r="C938" s="15" t="s">
        <v>3190</v>
      </c>
      <c r="D938" s="15" t="s">
        <v>3129</v>
      </c>
      <c r="E938" s="15"/>
      <c r="F938" s="15" t="s">
        <v>787</v>
      </c>
      <c r="G938" s="15" t="s">
        <v>788</v>
      </c>
      <c r="H938" s="15" t="s">
        <v>3191</v>
      </c>
      <c r="I938" s="15" t="s">
        <v>3192</v>
      </c>
      <c r="J938" s="135" t="s">
        <v>49</v>
      </c>
      <c r="K938" s="47">
        <v>16</v>
      </c>
      <c r="L938" s="14">
        <v>7719</v>
      </c>
      <c r="M938" s="14">
        <v>21639</v>
      </c>
      <c r="N938" s="14">
        <f t="shared" si="115"/>
        <v>29358</v>
      </c>
      <c r="O938" s="14">
        <v>0</v>
      </c>
      <c r="P938" s="14">
        <v>0</v>
      </c>
      <c r="Q938" s="14">
        <f t="shared" si="114"/>
        <v>0</v>
      </c>
      <c r="R938" s="266" t="s">
        <v>52</v>
      </c>
    </row>
    <row r="939" spans="1:19" ht="12.75" customHeight="1">
      <c r="A939" s="266">
        <v>5</v>
      </c>
      <c r="B939" s="15" t="s">
        <v>3163</v>
      </c>
      <c r="C939" s="15" t="s">
        <v>3194</v>
      </c>
      <c r="D939" s="15" t="s">
        <v>3193</v>
      </c>
      <c r="E939" s="15"/>
      <c r="F939" s="15" t="s">
        <v>787</v>
      </c>
      <c r="G939" s="15" t="s">
        <v>788</v>
      </c>
      <c r="H939" s="15" t="s">
        <v>3195</v>
      </c>
      <c r="I939" s="15" t="s">
        <v>3196</v>
      </c>
      <c r="J939" s="135" t="s">
        <v>49</v>
      </c>
      <c r="K939" s="47">
        <v>16</v>
      </c>
      <c r="L939" s="14">
        <v>6735</v>
      </c>
      <c r="M939" s="14">
        <v>20210</v>
      </c>
      <c r="N939" s="14">
        <f t="shared" si="115"/>
        <v>26945</v>
      </c>
      <c r="O939" s="14">
        <v>0</v>
      </c>
      <c r="P939" s="14">
        <v>0</v>
      </c>
      <c r="Q939" s="14">
        <f t="shared" si="114"/>
        <v>0</v>
      </c>
      <c r="R939" s="266" t="s">
        <v>52</v>
      </c>
    </row>
    <row r="940" spans="1:19" ht="12.75" customHeight="1">
      <c r="A940" s="261">
        <v>6</v>
      </c>
      <c r="B940" s="15" t="s">
        <v>3163</v>
      </c>
      <c r="C940" s="15" t="s">
        <v>3197</v>
      </c>
      <c r="D940" s="15" t="s">
        <v>2926</v>
      </c>
      <c r="E940" s="15"/>
      <c r="F940" s="15" t="s">
        <v>3198</v>
      </c>
      <c r="G940" s="15" t="s">
        <v>788</v>
      </c>
      <c r="H940" s="15" t="s">
        <v>3199</v>
      </c>
      <c r="I940" s="15" t="s">
        <v>3200</v>
      </c>
      <c r="J940" s="135" t="s">
        <v>49</v>
      </c>
      <c r="K940" s="47">
        <v>11</v>
      </c>
      <c r="L940" s="14">
        <v>1593</v>
      </c>
      <c r="M940" s="14">
        <v>4523</v>
      </c>
      <c r="N940" s="14">
        <f t="shared" si="115"/>
        <v>6116</v>
      </c>
      <c r="O940" s="14">
        <v>0</v>
      </c>
      <c r="P940" s="14">
        <v>0</v>
      </c>
      <c r="Q940" s="14">
        <f t="shared" si="114"/>
        <v>0</v>
      </c>
      <c r="R940" s="266" t="s">
        <v>52</v>
      </c>
    </row>
    <row r="941" spans="1:19" ht="12.75" customHeight="1">
      <c r="A941" s="266">
        <v>7</v>
      </c>
      <c r="B941" s="15" t="s">
        <v>3163</v>
      </c>
      <c r="C941" s="15" t="s">
        <v>3201</v>
      </c>
      <c r="D941" s="15" t="s">
        <v>2756</v>
      </c>
      <c r="E941" s="15"/>
      <c r="F941" s="15" t="s">
        <v>3198</v>
      </c>
      <c r="G941" s="15" t="s">
        <v>788</v>
      </c>
      <c r="H941" s="15" t="s">
        <v>3202</v>
      </c>
      <c r="I941" s="15" t="s">
        <v>3203</v>
      </c>
      <c r="J941" s="135" t="s">
        <v>49</v>
      </c>
      <c r="K941" s="47">
        <v>4</v>
      </c>
      <c r="L941" s="14">
        <v>5303</v>
      </c>
      <c r="M941" s="14">
        <v>14318</v>
      </c>
      <c r="N941" s="14">
        <f t="shared" si="115"/>
        <v>19621</v>
      </c>
      <c r="O941" s="14">
        <v>0</v>
      </c>
      <c r="P941" s="14">
        <v>0</v>
      </c>
      <c r="Q941" s="14">
        <f t="shared" si="114"/>
        <v>0</v>
      </c>
      <c r="R941" s="266" t="s">
        <v>52</v>
      </c>
    </row>
    <row r="942" spans="1:19" ht="12.75" customHeight="1">
      <c r="A942" s="266">
        <v>8</v>
      </c>
      <c r="B942" s="15" t="s">
        <v>3163</v>
      </c>
      <c r="C942" s="15" t="s">
        <v>3204</v>
      </c>
      <c r="D942" s="15" t="s">
        <v>479</v>
      </c>
      <c r="E942" s="15"/>
      <c r="F942" s="15" t="s">
        <v>3198</v>
      </c>
      <c r="G942" s="15" t="s">
        <v>788</v>
      </c>
      <c r="H942" s="15" t="s">
        <v>3205</v>
      </c>
      <c r="I942" s="15" t="s">
        <v>3206</v>
      </c>
      <c r="J942" s="15" t="s">
        <v>48</v>
      </c>
      <c r="K942" s="47">
        <v>12</v>
      </c>
      <c r="L942" s="14">
        <v>9000</v>
      </c>
      <c r="M942" s="14">
        <v>0</v>
      </c>
      <c r="N942" s="14">
        <f t="shared" si="115"/>
        <v>9000</v>
      </c>
      <c r="O942" s="14">
        <v>0</v>
      </c>
      <c r="P942" s="14">
        <v>0</v>
      </c>
      <c r="Q942" s="14">
        <f t="shared" si="114"/>
        <v>0</v>
      </c>
      <c r="R942" s="266" t="s">
        <v>52</v>
      </c>
    </row>
    <row r="943" spans="1:19" ht="12.75" customHeight="1">
      <c r="A943" s="261">
        <v>9</v>
      </c>
      <c r="B943" s="15" t="s">
        <v>3163</v>
      </c>
      <c r="C943" s="15" t="s">
        <v>3207</v>
      </c>
      <c r="D943" s="15" t="s">
        <v>2794</v>
      </c>
      <c r="E943" s="15"/>
      <c r="F943" s="15" t="s">
        <v>787</v>
      </c>
      <c r="G943" s="15" t="s">
        <v>788</v>
      </c>
      <c r="H943" s="15" t="s">
        <v>3208</v>
      </c>
      <c r="I943" s="15" t="s">
        <v>3209</v>
      </c>
      <c r="J943" s="15" t="s">
        <v>48</v>
      </c>
      <c r="K943" s="47">
        <v>2</v>
      </c>
      <c r="L943" s="14">
        <v>721</v>
      </c>
      <c r="M943" s="14">
        <v>0</v>
      </c>
      <c r="N943" s="14">
        <f t="shared" si="115"/>
        <v>721</v>
      </c>
      <c r="O943" s="14">
        <v>0</v>
      </c>
      <c r="P943" s="14">
        <v>0</v>
      </c>
      <c r="Q943" s="14">
        <f t="shared" si="114"/>
        <v>0</v>
      </c>
      <c r="R943" s="266" t="s">
        <v>52</v>
      </c>
    </row>
    <row r="944" spans="1:19" ht="12.75" customHeight="1">
      <c r="A944" s="266">
        <v>10</v>
      </c>
      <c r="B944" s="15" t="s">
        <v>3163</v>
      </c>
      <c r="C944" s="15" t="s">
        <v>3210</v>
      </c>
      <c r="D944" s="15" t="s">
        <v>586</v>
      </c>
      <c r="E944" s="15"/>
      <c r="F944" s="15" t="s">
        <v>787</v>
      </c>
      <c r="G944" s="15" t="s">
        <v>788</v>
      </c>
      <c r="H944" s="15" t="s">
        <v>3211</v>
      </c>
      <c r="I944" s="15" t="s">
        <v>3212</v>
      </c>
      <c r="J944" s="15" t="s">
        <v>48</v>
      </c>
      <c r="K944" s="47">
        <v>3</v>
      </c>
      <c r="L944" s="14">
        <v>3078</v>
      </c>
      <c r="M944" s="14">
        <v>0</v>
      </c>
      <c r="N944" s="14">
        <f t="shared" si="115"/>
        <v>3078</v>
      </c>
      <c r="O944" s="14">
        <v>0</v>
      </c>
      <c r="P944" s="14">
        <v>0</v>
      </c>
      <c r="Q944" s="14">
        <f t="shared" si="114"/>
        <v>0</v>
      </c>
      <c r="R944" s="266" t="s">
        <v>52</v>
      </c>
    </row>
    <row r="945" spans="1:18" ht="12.75" customHeight="1">
      <c r="A945" s="266">
        <v>11</v>
      </c>
      <c r="B945" s="15" t="s">
        <v>3163</v>
      </c>
      <c r="C945" s="15" t="s">
        <v>3213</v>
      </c>
      <c r="D945" s="15" t="s">
        <v>2955</v>
      </c>
      <c r="E945" s="15"/>
      <c r="F945" s="15" t="s">
        <v>787</v>
      </c>
      <c r="G945" s="15" t="s">
        <v>788</v>
      </c>
      <c r="H945" s="15" t="s">
        <v>3214</v>
      </c>
      <c r="I945" s="15" t="s">
        <v>3215</v>
      </c>
      <c r="J945" s="15" t="s">
        <v>48</v>
      </c>
      <c r="K945" s="47">
        <v>3</v>
      </c>
      <c r="L945" s="14">
        <v>874</v>
      </c>
      <c r="M945" s="14">
        <v>0</v>
      </c>
      <c r="N945" s="14">
        <f t="shared" si="115"/>
        <v>874</v>
      </c>
      <c r="O945" s="14">
        <v>0</v>
      </c>
      <c r="P945" s="14">
        <v>0</v>
      </c>
      <c r="Q945" s="14">
        <f t="shared" si="114"/>
        <v>0</v>
      </c>
      <c r="R945" s="266" t="s">
        <v>52</v>
      </c>
    </row>
    <row r="946" spans="1:18" ht="12.75" customHeight="1">
      <c r="A946" s="261">
        <v>12</v>
      </c>
      <c r="B946" s="15" t="s">
        <v>3163</v>
      </c>
      <c r="C946" s="15" t="s">
        <v>3217</v>
      </c>
      <c r="D946" s="15" t="s">
        <v>3216</v>
      </c>
      <c r="E946" s="15"/>
      <c r="F946" s="15" t="s">
        <v>787</v>
      </c>
      <c r="G946" s="15" t="s">
        <v>788</v>
      </c>
      <c r="H946" s="15" t="s">
        <v>3218</v>
      </c>
      <c r="I946" s="15" t="s">
        <v>3219</v>
      </c>
      <c r="J946" s="15" t="s">
        <v>48</v>
      </c>
      <c r="K946" s="47">
        <v>3</v>
      </c>
      <c r="L946" s="14">
        <v>586</v>
      </c>
      <c r="M946" s="14">
        <v>0</v>
      </c>
      <c r="N946" s="14">
        <f t="shared" si="115"/>
        <v>586</v>
      </c>
      <c r="O946" s="14">
        <v>0</v>
      </c>
      <c r="P946" s="14">
        <v>0</v>
      </c>
      <c r="Q946" s="14">
        <f t="shared" si="114"/>
        <v>0</v>
      </c>
      <c r="R946" s="266" t="s">
        <v>52</v>
      </c>
    </row>
    <row r="947" spans="1:18" ht="12.75" customHeight="1">
      <c r="A947" s="266">
        <v>13</v>
      </c>
      <c r="B947" s="15" t="s">
        <v>3163</v>
      </c>
      <c r="C947" s="15" t="s">
        <v>3220</v>
      </c>
      <c r="D947" s="15" t="s">
        <v>2759</v>
      </c>
      <c r="E947" s="15"/>
      <c r="F947" s="15" t="s">
        <v>3198</v>
      </c>
      <c r="G947" s="15" t="s">
        <v>788</v>
      </c>
      <c r="H947" s="15" t="s">
        <v>3221</v>
      </c>
      <c r="I947" s="15" t="s">
        <v>3222</v>
      </c>
      <c r="J947" s="15" t="s">
        <v>48</v>
      </c>
      <c r="K947" s="47">
        <v>3</v>
      </c>
      <c r="L947" s="14">
        <v>554</v>
      </c>
      <c r="M947" s="14">
        <v>0</v>
      </c>
      <c r="N947" s="14">
        <f t="shared" si="115"/>
        <v>554</v>
      </c>
      <c r="O947" s="14">
        <v>0</v>
      </c>
      <c r="P947" s="14">
        <v>0</v>
      </c>
      <c r="Q947" s="14">
        <f t="shared" si="114"/>
        <v>0</v>
      </c>
      <c r="R947" s="266" t="s">
        <v>52</v>
      </c>
    </row>
    <row r="948" spans="1:18" ht="12.75" customHeight="1">
      <c r="A948" s="266">
        <v>14</v>
      </c>
      <c r="B948" s="15" t="s">
        <v>3163</v>
      </c>
      <c r="C948" s="15" t="s">
        <v>3223</v>
      </c>
      <c r="D948" s="15" t="s">
        <v>3224</v>
      </c>
      <c r="E948" s="15"/>
      <c r="F948" s="15" t="s">
        <v>787</v>
      </c>
      <c r="G948" s="15" t="s">
        <v>788</v>
      </c>
      <c r="H948" s="15" t="s">
        <v>3225</v>
      </c>
      <c r="I948" s="15" t="s">
        <v>3226</v>
      </c>
      <c r="J948" s="15" t="s">
        <v>48</v>
      </c>
      <c r="K948" s="47">
        <v>3</v>
      </c>
      <c r="L948" s="14">
        <v>1446</v>
      </c>
      <c r="M948" s="14">
        <v>0</v>
      </c>
      <c r="N948" s="14">
        <f t="shared" si="115"/>
        <v>1446</v>
      </c>
      <c r="O948" s="14">
        <v>0</v>
      </c>
      <c r="P948" s="14">
        <v>0</v>
      </c>
      <c r="Q948" s="14">
        <f t="shared" si="114"/>
        <v>0</v>
      </c>
      <c r="R948" s="266" t="s">
        <v>52</v>
      </c>
    </row>
    <row r="949" spans="1:18" ht="12.75" customHeight="1">
      <c r="A949" s="261">
        <v>15</v>
      </c>
      <c r="B949" s="15" t="s">
        <v>3163</v>
      </c>
      <c r="C949" s="15" t="s">
        <v>3227</v>
      </c>
      <c r="D949" s="15" t="s">
        <v>3224</v>
      </c>
      <c r="E949" s="15"/>
      <c r="F949" s="15" t="s">
        <v>787</v>
      </c>
      <c r="G949" s="15" t="s">
        <v>788</v>
      </c>
      <c r="H949" s="15" t="s">
        <v>3228</v>
      </c>
      <c r="I949" s="15" t="s">
        <v>3229</v>
      </c>
      <c r="J949" s="15" t="s">
        <v>48</v>
      </c>
      <c r="K949" s="47">
        <v>3</v>
      </c>
      <c r="L949" s="14">
        <v>370</v>
      </c>
      <c r="M949" s="14">
        <v>0</v>
      </c>
      <c r="N949" s="14">
        <f t="shared" si="115"/>
        <v>370</v>
      </c>
      <c r="O949" s="14">
        <v>0</v>
      </c>
      <c r="P949" s="14">
        <v>0</v>
      </c>
      <c r="Q949" s="14">
        <f t="shared" si="114"/>
        <v>0</v>
      </c>
      <c r="R949" s="266" t="s">
        <v>52</v>
      </c>
    </row>
    <row r="950" spans="1:18" ht="12.75" customHeight="1">
      <c r="A950" s="266">
        <v>16</v>
      </c>
      <c r="B950" s="15" t="s">
        <v>3163</v>
      </c>
      <c r="C950" s="15" t="s">
        <v>3231</v>
      </c>
      <c r="D950" s="15" t="s">
        <v>3230</v>
      </c>
      <c r="E950" s="15"/>
      <c r="F950" s="15" t="s">
        <v>787</v>
      </c>
      <c r="G950" s="15" t="s">
        <v>788</v>
      </c>
      <c r="H950" s="15" t="s">
        <v>3232</v>
      </c>
      <c r="I950" s="15" t="s">
        <v>3233</v>
      </c>
      <c r="J950" s="15" t="s">
        <v>48</v>
      </c>
      <c r="K950" s="47">
        <v>3</v>
      </c>
      <c r="L950" s="14">
        <v>1749</v>
      </c>
      <c r="M950" s="14">
        <v>0</v>
      </c>
      <c r="N950" s="14">
        <f t="shared" si="115"/>
        <v>1749</v>
      </c>
      <c r="O950" s="14">
        <v>0</v>
      </c>
      <c r="P950" s="14">
        <v>0</v>
      </c>
      <c r="Q950" s="14">
        <f t="shared" si="114"/>
        <v>0</v>
      </c>
      <c r="R950" s="266" t="s">
        <v>52</v>
      </c>
    </row>
    <row r="951" spans="1:18" ht="12.75" customHeight="1">
      <c r="A951" s="266">
        <v>17</v>
      </c>
      <c r="B951" s="15" t="s">
        <v>3163</v>
      </c>
      <c r="C951" s="15" t="s">
        <v>3234</v>
      </c>
      <c r="D951" s="15" t="s">
        <v>2868</v>
      </c>
      <c r="E951" s="15"/>
      <c r="F951" s="15" t="s">
        <v>787</v>
      </c>
      <c r="G951" s="15" t="s">
        <v>788</v>
      </c>
      <c r="H951" s="15" t="s">
        <v>3235</v>
      </c>
      <c r="I951" s="15" t="s">
        <v>3236</v>
      </c>
      <c r="J951" s="15" t="s">
        <v>48</v>
      </c>
      <c r="K951" s="47">
        <v>3</v>
      </c>
      <c r="L951" s="14">
        <v>2450</v>
      </c>
      <c r="M951" s="14">
        <v>0</v>
      </c>
      <c r="N951" s="14">
        <f t="shared" si="115"/>
        <v>2450</v>
      </c>
      <c r="O951" s="14">
        <v>0</v>
      </c>
      <c r="P951" s="14">
        <v>0</v>
      </c>
      <c r="Q951" s="14">
        <f t="shared" si="114"/>
        <v>0</v>
      </c>
      <c r="R951" s="266" t="s">
        <v>52</v>
      </c>
    </row>
    <row r="952" spans="1:18" ht="12.75" customHeight="1">
      <c r="A952" s="261">
        <v>18</v>
      </c>
      <c r="B952" s="15" t="s">
        <v>3163</v>
      </c>
      <c r="C952" s="15" t="s">
        <v>3234</v>
      </c>
      <c r="D952" s="15" t="s">
        <v>2902</v>
      </c>
      <c r="E952" s="15"/>
      <c r="F952" s="15" t="s">
        <v>787</v>
      </c>
      <c r="G952" s="15" t="s">
        <v>788</v>
      </c>
      <c r="H952" s="15" t="s">
        <v>3237</v>
      </c>
      <c r="I952" s="15" t="s">
        <v>3238</v>
      </c>
      <c r="J952" s="15" t="s">
        <v>48</v>
      </c>
      <c r="K952" s="47">
        <v>3</v>
      </c>
      <c r="L952" s="14">
        <v>2446</v>
      </c>
      <c r="M952" s="14">
        <v>0</v>
      </c>
      <c r="N952" s="14">
        <f t="shared" si="115"/>
        <v>2446</v>
      </c>
      <c r="O952" s="14">
        <v>0</v>
      </c>
      <c r="P952" s="14">
        <v>0</v>
      </c>
      <c r="Q952" s="14">
        <f t="shared" si="114"/>
        <v>0</v>
      </c>
      <c r="R952" s="266" t="s">
        <v>52</v>
      </c>
    </row>
    <row r="953" spans="1:18" ht="12.75" customHeight="1">
      <c r="A953" s="266">
        <v>19</v>
      </c>
      <c r="B953" s="15" t="s">
        <v>3163</v>
      </c>
      <c r="C953" s="15" t="s">
        <v>3239</v>
      </c>
      <c r="D953" s="15" t="s">
        <v>2917</v>
      </c>
      <c r="E953" s="15"/>
      <c r="F953" s="15" t="s">
        <v>787</v>
      </c>
      <c r="G953" s="15" t="s">
        <v>788</v>
      </c>
      <c r="H953" s="15" t="s">
        <v>3240</v>
      </c>
      <c r="I953" s="15" t="s">
        <v>3241</v>
      </c>
      <c r="J953" s="15" t="s">
        <v>48</v>
      </c>
      <c r="K953" s="47">
        <v>3</v>
      </c>
      <c r="L953" s="14">
        <v>3339</v>
      </c>
      <c r="M953" s="14">
        <v>0</v>
      </c>
      <c r="N953" s="14">
        <f t="shared" si="115"/>
        <v>3339</v>
      </c>
      <c r="O953" s="14">
        <v>0</v>
      </c>
      <c r="P953" s="14">
        <v>0</v>
      </c>
      <c r="Q953" s="14">
        <f t="shared" si="114"/>
        <v>0</v>
      </c>
      <c r="R953" s="266" t="s">
        <v>52</v>
      </c>
    </row>
    <row r="954" spans="1:18" ht="12.75" customHeight="1">
      <c r="A954" s="266">
        <v>20</v>
      </c>
      <c r="B954" s="15" t="s">
        <v>3163</v>
      </c>
      <c r="C954" s="15" t="s">
        <v>3242</v>
      </c>
      <c r="D954" s="15" t="s">
        <v>3243</v>
      </c>
      <c r="E954" s="15"/>
      <c r="F954" s="15" t="s">
        <v>787</v>
      </c>
      <c r="G954" s="15" t="s">
        <v>788</v>
      </c>
      <c r="H954" s="15" t="s">
        <v>3244</v>
      </c>
      <c r="I954" s="15" t="s">
        <v>3245</v>
      </c>
      <c r="J954" s="15" t="s">
        <v>48</v>
      </c>
      <c r="K954" s="47">
        <v>3</v>
      </c>
      <c r="L954" s="14">
        <v>690</v>
      </c>
      <c r="M954" s="14">
        <v>0</v>
      </c>
      <c r="N954" s="14">
        <f t="shared" si="115"/>
        <v>690</v>
      </c>
      <c r="O954" s="14">
        <v>0</v>
      </c>
      <c r="P954" s="14">
        <v>0</v>
      </c>
      <c r="Q954" s="14">
        <f t="shared" si="114"/>
        <v>0</v>
      </c>
      <c r="R954" s="266" t="s">
        <v>52</v>
      </c>
    </row>
    <row r="955" spans="1:18" ht="12.75" customHeight="1">
      <c r="A955" s="261">
        <v>21</v>
      </c>
      <c r="B955" s="15" t="s">
        <v>3163</v>
      </c>
      <c r="C955" s="15" t="s">
        <v>3247</v>
      </c>
      <c r="D955" s="15" t="s">
        <v>3246</v>
      </c>
      <c r="E955" s="15"/>
      <c r="F955" s="15" t="s">
        <v>787</v>
      </c>
      <c r="G955" s="15" t="s">
        <v>788</v>
      </c>
      <c r="H955" s="15" t="s">
        <v>3248</v>
      </c>
      <c r="I955" s="15" t="s">
        <v>3249</v>
      </c>
      <c r="J955" s="15" t="s">
        <v>48</v>
      </c>
      <c r="K955" s="47">
        <v>6</v>
      </c>
      <c r="L955" s="14">
        <v>7013</v>
      </c>
      <c r="M955" s="14">
        <v>0</v>
      </c>
      <c r="N955" s="14">
        <f t="shared" si="115"/>
        <v>7013</v>
      </c>
      <c r="O955" s="14">
        <v>0</v>
      </c>
      <c r="P955" s="14">
        <v>0</v>
      </c>
      <c r="Q955" s="14">
        <f t="shared" si="114"/>
        <v>0</v>
      </c>
      <c r="R955" s="266" t="s">
        <v>52</v>
      </c>
    </row>
    <row r="956" spans="1:18" ht="12.75" customHeight="1">
      <c r="A956" s="266">
        <v>22</v>
      </c>
      <c r="B956" s="15" t="s">
        <v>3163</v>
      </c>
      <c r="C956" s="15" t="s">
        <v>3250</v>
      </c>
      <c r="D956" s="15" t="s">
        <v>3070</v>
      </c>
      <c r="E956" s="15"/>
      <c r="F956" s="15" t="s">
        <v>787</v>
      </c>
      <c r="G956" s="15" t="s">
        <v>788</v>
      </c>
      <c r="H956" s="15" t="s">
        <v>3251</v>
      </c>
      <c r="I956" s="15" t="s">
        <v>3252</v>
      </c>
      <c r="J956" s="15" t="s">
        <v>48</v>
      </c>
      <c r="K956" s="47">
        <v>3</v>
      </c>
      <c r="L956" s="14">
        <v>723</v>
      </c>
      <c r="M956" s="14">
        <v>0</v>
      </c>
      <c r="N956" s="14">
        <f t="shared" si="115"/>
        <v>723</v>
      </c>
      <c r="O956" s="14">
        <v>0</v>
      </c>
      <c r="P956" s="14">
        <v>0</v>
      </c>
      <c r="Q956" s="14">
        <f t="shared" si="114"/>
        <v>0</v>
      </c>
      <c r="R956" s="266" t="s">
        <v>52</v>
      </c>
    </row>
    <row r="957" spans="1:18" ht="12.75" customHeight="1">
      <c r="A957" s="266">
        <v>23</v>
      </c>
      <c r="B957" s="15" t="s">
        <v>3163</v>
      </c>
      <c r="C957" s="15" t="s">
        <v>3253</v>
      </c>
      <c r="D957" s="15" t="s">
        <v>3070</v>
      </c>
      <c r="E957" s="15"/>
      <c r="F957" s="15" t="s">
        <v>787</v>
      </c>
      <c r="G957" s="15" t="s">
        <v>788</v>
      </c>
      <c r="H957" s="15" t="s">
        <v>3254</v>
      </c>
      <c r="I957" s="15" t="s">
        <v>3255</v>
      </c>
      <c r="J957" s="15" t="s">
        <v>48</v>
      </c>
      <c r="K957" s="47">
        <v>3</v>
      </c>
      <c r="L957" s="14">
        <v>821</v>
      </c>
      <c r="M957" s="14">
        <v>0</v>
      </c>
      <c r="N957" s="14">
        <f t="shared" si="115"/>
        <v>821</v>
      </c>
      <c r="O957" s="14">
        <v>0</v>
      </c>
      <c r="P957" s="14">
        <v>0</v>
      </c>
      <c r="Q957" s="14">
        <f t="shared" si="114"/>
        <v>0</v>
      </c>
      <c r="R957" s="266" t="s">
        <v>52</v>
      </c>
    </row>
    <row r="958" spans="1:18" ht="12.75" customHeight="1">
      <c r="A958" s="261">
        <v>24</v>
      </c>
      <c r="B958" s="15" t="s">
        <v>3163</v>
      </c>
      <c r="C958" s="15" t="s">
        <v>3256</v>
      </c>
      <c r="D958" s="15" t="s">
        <v>3070</v>
      </c>
      <c r="E958" s="15"/>
      <c r="F958" s="15" t="s">
        <v>787</v>
      </c>
      <c r="G958" s="15" t="s">
        <v>788</v>
      </c>
      <c r="H958" s="15" t="s">
        <v>3257</v>
      </c>
      <c r="I958" s="15" t="s">
        <v>3258</v>
      </c>
      <c r="J958" s="15" t="s">
        <v>48</v>
      </c>
      <c r="K958" s="47">
        <v>3</v>
      </c>
      <c r="L958" s="14">
        <v>1248</v>
      </c>
      <c r="M958" s="14">
        <v>0</v>
      </c>
      <c r="N958" s="14">
        <f t="shared" si="115"/>
        <v>1248</v>
      </c>
      <c r="O958" s="14">
        <v>0</v>
      </c>
      <c r="P958" s="14">
        <v>0</v>
      </c>
      <c r="Q958" s="14">
        <f t="shared" si="114"/>
        <v>0</v>
      </c>
      <c r="R958" s="266" t="s">
        <v>52</v>
      </c>
    </row>
    <row r="959" spans="1:18" ht="12.75" customHeight="1">
      <c r="A959" s="266">
        <v>25</v>
      </c>
      <c r="B959" s="15" t="s">
        <v>3163</v>
      </c>
      <c r="C959" s="15" t="s">
        <v>3260</v>
      </c>
      <c r="D959" s="15" t="s">
        <v>3259</v>
      </c>
      <c r="E959" s="15"/>
      <c r="F959" s="15" t="s">
        <v>787</v>
      </c>
      <c r="G959" s="15" t="s">
        <v>788</v>
      </c>
      <c r="H959" s="15" t="s">
        <v>3261</v>
      </c>
      <c r="I959" s="15" t="s">
        <v>3262</v>
      </c>
      <c r="J959" s="15" t="s">
        <v>48</v>
      </c>
      <c r="K959" s="47">
        <v>2</v>
      </c>
      <c r="L959" s="14">
        <v>294</v>
      </c>
      <c r="M959" s="14">
        <v>0</v>
      </c>
      <c r="N959" s="14">
        <f t="shared" si="115"/>
        <v>294</v>
      </c>
      <c r="O959" s="14">
        <v>0</v>
      </c>
      <c r="P959" s="14">
        <v>0</v>
      </c>
      <c r="Q959" s="14">
        <f t="shared" si="114"/>
        <v>0</v>
      </c>
      <c r="R959" s="266" t="s">
        <v>52</v>
      </c>
    </row>
    <row r="960" spans="1:18" ht="12.75" customHeight="1">
      <c r="A960" s="266">
        <v>26</v>
      </c>
      <c r="B960" s="15" t="s">
        <v>3163</v>
      </c>
      <c r="C960" s="15" t="s">
        <v>3263</v>
      </c>
      <c r="D960" s="15" t="s">
        <v>3264</v>
      </c>
      <c r="E960" s="15"/>
      <c r="F960" s="15" t="s">
        <v>787</v>
      </c>
      <c r="G960" s="15" t="s">
        <v>788</v>
      </c>
      <c r="H960" s="15" t="s">
        <v>3265</v>
      </c>
      <c r="I960" s="15" t="s">
        <v>3266</v>
      </c>
      <c r="J960" s="15" t="s">
        <v>48</v>
      </c>
      <c r="K960" s="47">
        <v>14</v>
      </c>
      <c r="L960" s="14">
        <v>340</v>
      </c>
      <c r="M960" s="14">
        <v>0</v>
      </c>
      <c r="N960" s="14">
        <f t="shared" si="115"/>
        <v>340</v>
      </c>
      <c r="O960" s="14">
        <v>0</v>
      </c>
      <c r="P960" s="14">
        <v>0</v>
      </c>
      <c r="Q960" s="14">
        <f t="shared" si="114"/>
        <v>0</v>
      </c>
      <c r="R960" s="266" t="s">
        <v>52</v>
      </c>
    </row>
    <row r="961" spans="1:19" ht="12.75" customHeight="1">
      <c r="A961" s="261">
        <v>27</v>
      </c>
      <c r="B961" s="15" t="s">
        <v>3163</v>
      </c>
      <c r="C961" s="15" t="s">
        <v>3267</v>
      </c>
      <c r="D961" s="15" t="s">
        <v>3268</v>
      </c>
      <c r="E961" s="15"/>
      <c r="F961" s="15" t="s">
        <v>787</v>
      </c>
      <c r="G961" s="15" t="s">
        <v>788</v>
      </c>
      <c r="H961" s="15" t="s">
        <v>3269</v>
      </c>
      <c r="I961" s="15" t="s">
        <v>3270</v>
      </c>
      <c r="J961" s="15" t="s">
        <v>48</v>
      </c>
      <c r="K961" s="47">
        <v>7</v>
      </c>
      <c r="L961" s="14">
        <v>1109</v>
      </c>
      <c r="M961" s="14">
        <v>1109</v>
      </c>
      <c r="N961" s="14">
        <f t="shared" si="115"/>
        <v>2218</v>
      </c>
      <c r="O961" s="14">
        <v>0</v>
      </c>
      <c r="P961" s="14">
        <v>0</v>
      </c>
      <c r="Q961" s="14">
        <f t="shared" si="114"/>
        <v>0</v>
      </c>
      <c r="R961" s="266" t="s">
        <v>52</v>
      </c>
    </row>
    <row r="962" spans="1:19" ht="12.75" customHeight="1">
      <c r="A962" s="266">
        <v>28</v>
      </c>
      <c r="B962" s="15" t="s">
        <v>3163</v>
      </c>
      <c r="C962" s="15" t="s">
        <v>4228</v>
      </c>
      <c r="D962" s="15" t="s">
        <v>3021</v>
      </c>
      <c r="E962" s="15"/>
      <c r="F962" s="15" t="s">
        <v>787</v>
      </c>
      <c r="G962" s="15" t="s">
        <v>788</v>
      </c>
      <c r="H962" s="15" t="s">
        <v>4229</v>
      </c>
      <c r="I962" s="15" t="s">
        <v>4230</v>
      </c>
      <c r="J962" s="15" t="s">
        <v>48</v>
      </c>
      <c r="K962" s="47">
        <v>3</v>
      </c>
      <c r="L962" s="14">
        <v>430</v>
      </c>
      <c r="M962" s="14">
        <v>430</v>
      </c>
      <c r="N962" s="14">
        <f t="shared" si="115"/>
        <v>860</v>
      </c>
      <c r="O962" s="14">
        <v>0</v>
      </c>
      <c r="P962" s="14">
        <v>0</v>
      </c>
      <c r="Q962" s="14">
        <f t="shared" si="114"/>
        <v>0</v>
      </c>
      <c r="R962" s="270" t="s">
        <v>52</v>
      </c>
      <c r="S962" s="210"/>
    </row>
    <row r="963" spans="1:19" ht="12.75" customHeight="1">
      <c r="A963" s="266">
        <v>29</v>
      </c>
      <c r="B963" s="15" t="s">
        <v>3163</v>
      </c>
      <c r="C963" s="15" t="s">
        <v>4231</v>
      </c>
      <c r="D963" s="15" t="s">
        <v>4232</v>
      </c>
      <c r="E963" s="15"/>
      <c r="F963" s="15" t="s">
        <v>787</v>
      </c>
      <c r="G963" s="15" t="s">
        <v>788</v>
      </c>
      <c r="H963" s="15" t="s">
        <v>4233</v>
      </c>
      <c r="I963" s="15" t="s">
        <v>4234</v>
      </c>
      <c r="J963" s="15" t="s">
        <v>48</v>
      </c>
      <c r="K963" s="47">
        <v>6</v>
      </c>
      <c r="L963" s="162">
        <v>815</v>
      </c>
      <c r="M963" s="14">
        <v>815</v>
      </c>
      <c r="N963" s="14">
        <f t="shared" si="115"/>
        <v>1630</v>
      </c>
      <c r="O963" s="14">
        <v>0</v>
      </c>
      <c r="P963" s="14">
        <v>0</v>
      </c>
      <c r="Q963" s="162">
        <f t="shared" si="114"/>
        <v>0</v>
      </c>
      <c r="R963" s="270" t="s">
        <v>52</v>
      </c>
      <c r="S963" s="210"/>
    </row>
    <row r="964" spans="1:19" ht="12.75" customHeight="1">
      <c r="A964" s="261">
        <v>30</v>
      </c>
      <c r="B964" s="15" t="s">
        <v>3163</v>
      </c>
      <c r="C964" s="15" t="s">
        <v>4235</v>
      </c>
      <c r="D964" s="15" t="s">
        <v>4236</v>
      </c>
      <c r="E964" s="15"/>
      <c r="F964" s="15" t="s">
        <v>787</v>
      </c>
      <c r="G964" s="15" t="s">
        <v>788</v>
      </c>
      <c r="H964" s="15" t="s">
        <v>4237</v>
      </c>
      <c r="I964" s="15" t="s">
        <v>4238</v>
      </c>
      <c r="J964" s="15" t="s">
        <v>48</v>
      </c>
      <c r="K964" s="47">
        <v>3</v>
      </c>
      <c r="L964" s="14">
        <v>24</v>
      </c>
      <c r="M964" s="14">
        <v>24</v>
      </c>
      <c r="N964" s="14">
        <f t="shared" si="115"/>
        <v>48</v>
      </c>
      <c r="O964" s="14">
        <v>0</v>
      </c>
      <c r="P964" s="14">
        <v>0</v>
      </c>
      <c r="Q964" s="14">
        <f t="shared" si="114"/>
        <v>0</v>
      </c>
      <c r="R964" s="270" t="s">
        <v>52</v>
      </c>
      <c r="S964" s="210"/>
    </row>
    <row r="965" spans="1:19" ht="12.75" customHeight="1">
      <c r="A965" s="266">
        <v>31</v>
      </c>
      <c r="B965" s="15" t="s">
        <v>3163</v>
      </c>
      <c r="C965" s="15" t="s">
        <v>4239</v>
      </c>
      <c r="D965" s="15" t="s">
        <v>2920</v>
      </c>
      <c r="E965" s="15"/>
      <c r="F965" s="15" t="s">
        <v>787</v>
      </c>
      <c r="G965" s="15" t="s">
        <v>788</v>
      </c>
      <c r="H965" s="15" t="s">
        <v>4240</v>
      </c>
      <c r="I965" s="15" t="s">
        <v>4241</v>
      </c>
      <c r="J965" s="15" t="s">
        <v>48</v>
      </c>
      <c r="K965" s="47">
        <v>3</v>
      </c>
      <c r="L965" s="14">
        <v>22</v>
      </c>
      <c r="M965" s="14">
        <v>22</v>
      </c>
      <c r="N965" s="14">
        <f t="shared" si="115"/>
        <v>44</v>
      </c>
      <c r="O965" s="14">
        <v>0</v>
      </c>
      <c r="P965" s="14">
        <v>0</v>
      </c>
      <c r="Q965" s="14">
        <v>0</v>
      </c>
      <c r="R965" s="270" t="s">
        <v>52</v>
      </c>
      <c r="S965" s="210"/>
    </row>
    <row r="966" spans="1:19" ht="12.75" customHeight="1">
      <c r="A966" s="261">
        <v>32</v>
      </c>
      <c r="B966" s="15" t="s">
        <v>3163</v>
      </c>
      <c r="C966" s="15" t="s">
        <v>4243</v>
      </c>
      <c r="D966" s="15" t="s">
        <v>4242</v>
      </c>
      <c r="E966" s="15"/>
      <c r="F966" s="15" t="s">
        <v>787</v>
      </c>
      <c r="G966" s="15" t="s">
        <v>788</v>
      </c>
      <c r="H966" s="15" t="s">
        <v>4244</v>
      </c>
      <c r="I966" s="15" t="s">
        <v>4245</v>
      </c>
      <c r="J966" s="15" t="s">
        <v>48</v>
      </c>
      <c r="K966" s="47">
        <v>7</v>
      </c>
      <c r="L966" s="14">
        <v>23</v>
      </c>
      <c r="M966" s="14">
        <v>23</v>
      </c>
      <c r="N966" s="14">
        <f t="shared" si="115"/>
        <v>46</v>
      </c>
      <c r="O966" s="14">
        <v>0</v>
      </c>
      <c r="P966" s="14">
        <v>0</v>
      </c>
      <c r="Q966" s="14">
        <v>0</v>
      </c>
      <c r="R966" s="270" t="s">
        <v>52</v>
      </c>
      <c r="S966" s="210" t="s">
        <v>950</v>
      </c>
    </row>
    <row r="967" spans="1:19" ht="12.75" customHeight="1">
      <c r="A967" s="282"/>
      <c r="B967" s="283"/>
      <c r="C967" s="294"/>
      <c r="D967" s="283"/>
      <c r="E967" s="283"/>
      <c r="F967" s="283"/>
      <c r="G967" s="283"/>
      <c r="H967" s="283"/>
      <c r="I967" s="283"/>
      <c r="J967" s="283"/>
      <c r="K967" s="284"/>
      <c r="L967" s="205">
        <f t="shared" ref="L967:N967" si="116">SUM(L935:L966)</f>
        <v>120118</v>
      </c>
      <c r="M967" s="205">
        <f t="shared" si="116"/>
        <v>202036</v>
      </c>
      <c r="N967" s="205">
        <f t="shared" si="116"/>
        <v>322154</v>
      </c>
      <c r="O967" s="205">
        <f t="shared" ref="O967:Q967" si="117">SUM(O935:O966)</f>
        <v>0</v>
      </c>
      <c r="P967" s="205">
        <f t="shared" si="117"/>
        <v>0</v>
      </c>
      <c r="Q967" s="205">
        <f t="shared" si="117"/>
        <v>0</v>
      </c>
    </row>
    <row r="968" spans="1:19" ht="36" customHeight="1">
      <c r="A968" s="274"/>
      <c r="B968" s="274"/>
      <c r="C968" s="274"/>
      <c r="D968" s="274"/>
      <c r="E968" s="274"/>
      <c r="F968" s="274"/>
      <c r="G968" s="274"/>
      <c r="H968" s="274"/>
      <c r="I968" s="274"/>
      <c r="J968" s="274"/>
      <c r="K968" s="274"/>
      <c r="L968" s="27"/>
      <c r="M968" s="111"/>
      <c r="N968" s="111"/>
      <c r="O968" s="111"/>
      <c r="P968" s="111"/>
      <c r="Q968" s="111"/>
    </row>
    <row r="969" spans="1:19" ht="31.5" customHeight="1">
      <c r="A969" s="104" t="s">
        <v>4246</v>
      </c>
      <c r="B969" s="290" t="s">
        <v>2456</v>
      </c>
      <c r="C969" s="291"/>
      <c r="D969" s="291"/>
      <c r="E969" s="291"/>
      <c r="F969" s="291"/>
      <c r="G969" s="291"/>
      <c r="H969" s="291"/>
      <c r="I969" s="291"/>
      <c r="J969" s="291"/>
      <c r="K969" s="292"/>
      <c r="L969" s="281" t="s">
        <v>4200</v>
      </c>
      <c r="M969" s="281"/>
      <c r="N969" s="281"/>
      <c r="O969" s="285" t="s">
        <v>4199</v>
      </c>
      <c r="P969" s="285"/>
      <c r="Q969" s="285"/>
      <c r="R969" s="275" t="s">
        <v>20</v>
      </c>
    </row>
    <row r="970" spans="1:19" ht="42" customHeight="1">
      <c r="A970" s="79" t="s">
        <v>7</v>
      </c>
      <c r="B970" s="80" t="s">
        <v>31</v>
      </c>
      <c r="C970" s="80" t="s">
        <v>4</v>
      </c>
      <c r="D970" s="81" t="s">
        <v>5</v>
      </c>
      <c r="E970" s="81" t="s">
        <v>6</v>
      </c>
      <c r="F970" s="81" t="s">
        <v>8</v>
      </c>
      <c r="G970" s="81" t="s">
        <v>9</v>
      </c>
      <c r="H970" s="81" t="s">
        <v>22</v>
      </c>
      <c r="I970" s="81" t="s">
        <v>10</v>
      </c>
      <c r="J970" s="81" t="s">
        <v>11</v>
      </c>
      <c r="K970" s="79" t="s">
        <v>12</v>
      </c>
      <c r="L970" s="262" t="s">
        <v>13</v>
      </c>
      <c r="M970" s="79" t="s">
        <v>14</v>
      </c>
      <c r="N970" s="79" t="s">
        <v>3</v>
      </c>
      <c r="O970" s="262" t="s">
        <v>13</v>
      </c>
      <c r="P970" s="79" t="s">
        <v>14</v>
      </c>
      <c r="Q970" s="79" t="s">
        <v>3</v>
      </c>
      <c r="R970" s="276"/>
    </row>
    <row r="971" spans="1:19" ht="12.75" customHeight="1">
      <c r="A971" s="260">
        <v>1</v>
      </c>
      <c r="B971" s="212" t="s">
        <v>3650</v>
      </c>
      <c r="C971" s="212" t="s">
        <v>3659</v>
      </c>
      <c r="D971" s="199" t="s">
        <v>533</v>
      </c>
      <c r="E971" s="199" t="s">
        <v>4247</v>
      </c>
      <c r="F971" s="199" t="s">
        <v>787</v>
      </c>
      <c r="G971" s="199" t="s">
        <v>788</v>
      </c>
      <c r="H971" s="199" t="s">
        <v>4248</v>
      </c>
      <c r="I971" s="199" t="s">
        <v>4249</v>
      </c>
      <c r="J971" s="199" t="s">
        <v>49</v>
      </c>
      <c r="K971" s="199">
        <v>25</v>
      </c>
      <c r="L971" s="14">
        <v>12750</v>
      </c>
      <c r="M971" s="14">
        <v>21300</v>
      </c>
      <c r="N971" s="14">
        <f t="shared" ref="N971:N987" si="118">L971+M971</f>
        <v>34050</v>
      </c>
      <c r="O971" s="162">
        <v>0</v>
      </c>
      <c r="P971" s="162">
        <v>0</v>
      </c>
      <c r="Q971" s="14">
        <v>0</v>
      </c>
      <c r="R971" s="200" t="s">
        <v>52</v>
      </c>
      <c r="S971" s="210" t="s">
        <v>950</v>
      </c>
    </row>
    <row r="972" spans="1:19" ht="12.75" customHeight="1">
      <c r="A972" s="266">
        <v>2</v>
      </c>
      <c r="B972" s="199" t="s">
        <v>3650</v>
      </c>
      <c r="C972" s="199" t="s">
        <v>289</v>
      </c>
      <c r="D972" s="199" t="s">
        <v>849</v>
      </c>
      <c r="E972" s="199" t="s">
        <v>784</v>
      </c>
      <c r="F972" s="199" t="s">
        <v>787</v>
      </c>
      <c r="G972" s="199" t="s">
        <v>788</v>
      </c>
      <c r="H972" s="199" t="s">
        <v>4250</v>
      </c>
      <c r="I972" s="199" t="s">
        <v>4251</v>
      </c>
      <c r="J972" s="199" t="s">
        <v>48</v>
      </c>
      <c r="K972" s="199" t="s">
        <v>37</v>
      </c>
      <c r="L972" s="14">
        <v>4680</v>
      </c>
      <c r="M972" s="14">
        <v>0</v>
      </c>
      <c r="N972" s="14">
        <f t="shared" si="118"/>
        <v>4680</v>
      </c>
      <c r="O972" s="162">
        <v>0</v>
      </c>
      <c r="P972" s="162">
        <v>0</v>
      </c>
      <c r="Q972" s="14">
        <v>0</v>
      </c>
      <c r="R972" s="200" t="s">
        <v>52</v>
      </c>
      <c r="S972" s="210" t="s">
        <v>950</v>
      </c>
    </row>
    <row r="973" spans="1:19" ht="12.75" customHeight="1">
      <c r="A973" s="260">
        <v>3</v>
      </c>
      <c r="B973" s="212" t="s">
        <v>3650</v>
      </c>
      <c r="C973" s="212" t="s">
        <v>721</v>
      </c>
      <c r="D973" s="199" t="s">
        <v>4252</v>
      </c>
      <c r="E973" s="199" t="s">
        <v>41</v>
      </c>
      <c r="F973" s="199" t="s">
        <v>787</v>
      </c>
      <c r="G973" s="199" t="s">
        <v>788</v>
      </c>
      <c r="H973" s="199" t="s">
        <v>4253</v>
      </c>
      <c r="I973" s="199" t="s">
        <v>4254</v>
      </c>
      <c r="J973" s="199" t="s">
        <v>48</v>
      </c>
      <c r="K973" s="199">
        <v>5</v>
      </c>
      <c r="L973" s="14">
        <v>6500</v>
      </c>
      <c r="M973" s="14">
        <v>0</v>
      </c>
      <c r="N973" s="14">
        <f t="shared" si="118"/>
        <v>6500</v>
      </c>
      <c r="O973" s="162">
        <v>0</v>
      </c>
      <c r="P973" s="162">
        <v>0</v>
      </c>
      <c r="Q973" s="14">
        <v>0</v>
      </c>
      <c r="R973" s="200" t="s">
        <v>52</v>
      </c>
      <c r="S973" s="210" t="s">
        <v>950</v>
      </c>
    </row>
    <row r="974" spans="1:19" ht="12.75" customHeight="1">
      <c r="A974" s="266">
        <v>4</v>
      </c>
      <c r="B974" s="199" t="s">
        <v>3650</v>
      </c>
      <c r="C974" s="199"/>
      <c r="D974" s="199" t="s">
        <v>4255</v>
      </c>
      <c r="E974" s="199"/>
      <c r="F974" s="199" t="s">
        <v>3198</v>
      </c>
      <c r="G974" s="199" t="s">
        <v>788</v>
      </c>
      <c r="H974" s="199" t="s">
        <v>4256</v>
      </c>
      <c r="I974" s="199" t="s">
        <v>4257</v>
      </c>
      <c r="J974" s="199" t="s">
        <v>48</v>
      </c>
      <c r="K974" s="199" t="s">
        <v>25</v>
      </c>
      <c r="L974" s="14">
        <v>21500</v>
      </c>
      <c r="M974" s="14">
        <v>0</v>
      </c>
      <c r="N974" s="14">
        <f t="shared" si="118"/>
        <v>21500</v>
      </c>
      <c r="O974" s="162">
        <v>0</v>
      </c>
      <c r="P974" s="162">
        <v>0</v>
      </c>
      <c r="Q974" s="14">
        <v>0</v>
      </c>
      <c r="R974" s="200" t="s">
        <v>52</v>
      </c>
      <c r="S974" s="210" t="s">
        <v>950</v>
      </c>
    </row>
    <row r="975" spans="1:19" ht="12.75" customHeight="1">
      <c r="A975" s="260">
        <v>5</v>
      </c>
      <c r="B975" s="212" t="s">
        <v>3650</v>
      </c>
      <c r="C975" s="212" t="s">
        <v>4258</v>
      </c>
      <c r="D975" s="199" t="s">
        <v>4259</v>
      </c>
      <c r="E975" s="199" t="s">
        <v>17</v>
      </c>
      <c r="F975" s="199" t="s">
        <v>787</v>
      </c>
      <c r="G975" s="199" t="s">
        <v>788</v>
      </c>
      <c r="H975" s="199" t="s">
        <v>4260</v>
      </c>
      <c r="I975" s="199" t="s">
        <v>4261</v>
      </c>
      <c r="J975" s="199" t="s">
        <v>48</v>
      </c>
      <c r="K975" s="199">
        <v>6.6</v>
      </c>
      <c r="L975" s="14">
        <v>2250</v>
      </c>
      <c r="M975" s="14">
        <v>0</v>
      </c>
      <c r="N975" s="14">
        <f t="shared" si="118"/>
        <v>2250</v>
      </c>
      <c r="O975" s="162">
        <v>0</v>
      </c>
      <c r="P975" s="162">
        <v>0</v>
      </c>
      <c r="Q975" s="14">
        <v>0</v>
      </c>
      <c r="R975" s="200" t="s">
        <v>52</v>
      </c>
      <c r="S975" s="210" t="s">
        <v>950</v>
      </c>
    </row>
    <row r="976" spans="1:19" ht="12.75" customHeight="1">
      <c r="A976" s="266">
        <v>6</v>
      </c>
      <c r="B976" s="199" t="s">
        <v>3650</v>
      </c>
      <c r="C976" s="199" t="s">
        <v>721</v>
      </c>
      <c r="D976" s="199" t="s">
        <v>4259</v>
      </c>
      <c r="E976" s="199" t="s">
        <v>19</v>
      </c>
      <c r="F976" s="199" t="s">
        <v>787</v>
      </c>
      <c r="G976" s="199" t="s">
        <v>788</v>
      </c>
      <c r="H976" s="199" t="s">
        <v>4262</v>
      </c>
      <c r="I976" s="199" t="s">
        <v>4263</v>
      </c>
      <c r="J976" s="199" t="s">
        <v>49</v>
      </c>
      <c r="K976" s="199">
        <v>20</v>
      </c>
      <c r="L976" s="14">
        <v>38125</v>
      </c>
      <c r="M976" s="14">
        <v>0</v>
      </c>
      <c r="N976" s="14">
        <f t="shared" si="118"/>
        <v>38125</v>
      </c>
      <c r="O976" s="162">
        <v>0</v>
      </c>
      <c r="P976" s="162">
        <v>0</v>
      </c>
      <c r="Q976" s="14">
        <v>0</v>
      </c>
      <c r="R976" s="200" t="s">
        <v>52</v>
      </c>
      <c r="S976" s="210" t="s">
        <v>950</v>
      </c>
    </row>
    <row r="977" spans="1:20" ht="12.75" customHeight="1">
      <c r="A977" s="260">
        <v>7</v>
      </c>
      <c r="B977" s="212" t="s">
        <v>3650</v>
      </c>
      <c r="C977" s="212" t="s">
        <v>4264</v>
      </c>
      <c r="D977" s="199" t="s">
        <v>613</v>
      </c>
      <c r="E977" s="199" t="s">
        <v>4265</v>
      </c>
      <c r="F977" s="199" t="s">
        <v>3660</v>
      </c>
      <c r="G977" s="199" t="s">
        <v>788</v>
      </c>
      <c r="H977" s="199" t="s">
        <v>4266</v>
      </c>
      <c r="I977" s="199" t="s">
        <v>4267</v>
      </c>
      <c r="J977" s="199" t="s">
        <v>49</v>
      </c>
      <c r="K977" s="199">
        <v>3</v>
      </c>
      <c r="L977" s="14">
        <v>625</v>
      </c>
      <c r="M977" s="14">
        <v>0</v>
      </c>
      <c r="N977" s="14">
        <f t="shared" si="118"/>
        <v>625</v>
      </c>
      <c r="O977" s="162">
        <v>0</v>
      </c>
      <c r="P977" s="162">
        <v>0</v>
      </c>
      <c r="Q977" s="14">
        <v>0</v>
      </c>
      <c r="R977" s="200" t="s">
        <v>52</v>
      </c>
      <c r="S977" s="210" t="s">
        <v>950</v>
      </c>
    </row>
    <row r="978" spans="1:20" ht="12.75" customHeight="1">
      <c r="A978" s="266">
        <v>8</v>
      </c>
      <c r="B978" s="212" t="s">
        <v>3650</v>
      </c>
      <c r="C978" s="212" t="s">
        <v>4268</v>
      </c>
      <c r="D978" s="199" t="s">
        <v>4269</v>
      </c>
      <c r="E978" s="199" t="s">
        <v>4270</v>
      </c>
      <c r="F978" s="199" t="s">
        <v>787</v>
      </c>
      <c r="G978" s="199" t="s">
        <v>788</v>
      </c>
      <c r="H978" s="199" t="s">
        <v>4271</v>
      </c>
      <c r="I978" s="199" t="s">
        <v>4272</v>
      </c>
      <c r="J978" s="199" t="s">
        <v>48</v>
      </c>
      <c r="K978" s="199">
        <v>3</v>
      </c>
      <c r="L978" s="14">
        <v>112</v>
      </c>
      <c r="M978" s="14">
        <v>0</v>
      </c>
      <c r="N978" s="14">
        <f t="shared" si="118"/>
        <v>112</v>
      </c>
      <c r="O978" s="162">
        <v>0</v>
      </c>
      <c r="P978" s="162">
        <v>0</v>
      </c>
      <c r="Q978" s="14">
        <v>0</v>
      </c>
      <c r="R978" s="200" t="s">
        <v>52</v>
      </c>
      <c r="S978" s="210" t="s">
        <v>950</v>
      </c>
    </row>
    <row r="979" spans="1:20" ht="12.75" customHeight="1">
      <c r="A979" s="260">
        <v>9</v>
      </c>
      <c r="B979" s="199" t="s">
        <v>3650</v>
      </c>
      <c r="C979" s="199" t="s">
        <v>4273</v>
      </c>
      <c r="D979" s="199" t="s">
        <v>3661</v>
      </c>
      <c r="E979" s="199" t="s">
        <v>26</v>
      </c>
      <c r="F979" s="199" t="s">
        <v>787</v>
      </c>
      <c r="G979" s="199" t="s">
        <v>788</v>
      </c>
      <c r="H979" s="199" t="s">
        <v>4274</v>
      </c>
      <c r="I979" s="199" t="s">
        <v>4275</v>
      </c>
      <c r="J979" s="199" t="s">
        <v>48</v>
      </c>
      <c r="K979" s="199">
        <v>14</v>
      </c>
      <c r="L979" s="14">
        <v>11250</v>
      </c>
      <c r="M979" s="14">
        <v>0</v>
      </c>
      <c r="N979" s="14">
        <f t="shared" si="118"/>
        <v>11250</v>
      </c>
      <c r="O979" s="162">
        <v>0</v>
      </c>
      <c r="P979" s="162">
        <v>0</v>
      </c>
      <c r="Q979" s="14">
        <v>0</v>
      </c>
      <c r="R979" s="200" t="s">
        <v>52</v>
      </c>
      <c r="S979" s="210" t="s">
        <v>950</v>
      </c>
    </row>
    <row r="980" spans="1:20" ht="12.75" customHeight="1">
      <c r="A980" s="266">
        <v>10</v>
      </c>
      <c r="B980" s="212" t="s">
        <v>3650</v>
      </c>
      <c r="C980" s="212" t="s">
        <v>3659</v>
      </c>
      <c r="D980" s="199" t="s">
        <v>2776</v>
      </c>
      <c r="E980" s="199" t="s">
        <v>19</v>
      </c>
      <c r="F980" s="199" t="s">
        <v>4276</v>
      </c>
      <c r="G980" s="199" t="s">
        <v>788</v>
      </c>
      <c r="H980" s="199" t="s">
        <v>4277</v>
      </c>
      <c r="I980" s="199" t="s">
        <v>4278</v>
      </c>
      <c r="J980" s="199" t="s">
        <v>48</v>
      </c>
      <c r="K980" s="199">
        <v>14</v>
      </c>
      <c r="L980" s="14">
        <v>7125</v>
      </c>
      <c r="M980" s="14">
        <v>0</v>
      </c>
      <c r="N980" s="14">
        <f t="shared" si="118"/>
        <v>7125</v>
      </c>
      <c r="O980" s="162">
        <v>0</v>
      </c>
      <c r="P980" s="162">
        <v>0</v>
      </c>
      <c r="Q980" s="14">
        <v>0</v>
      </c>
      <c r="R980" s="200" t="s">
        <v>52</v>
      </c>
      <c r="S980" s="210" t="s">
        <v>950</v>
      </c>
    </row>
    <row r="981" spans="1:20" ht="12.75" customHeight="1">
      <c r="A981" s="260">
        <v>11</v>
      </c>
      <c r="B981" s="199" t="s">
        <v>3650</v>
      </c>
      <c r="C981" s="199" t="s">
        <v>4279</v>
      </c>
      <c r="D981" s="199" t="s">
        <v>3411</v>
      </c>
      <c r="E981" s="199" t="s">
        <v>27</v>
      </c>
      <c r="F981" s="199" t="s">
        <v>1557</v>
      </c>
      <c r="G981" s="199" t="s">
        <v>788</v>
      </c>
      <c r="H981" s="199" t="s">
        <v>4280</v>
      </c>
      <c r="I981" s="199" t="s">
        <v>4281</v>
      </c>
      <c r="J981" s="199" t="s">
        <v>48</v>
      </c>
      <c r="K981" s="199">
        <v>16</v>
      </c>
      <c r="L981" s="14">
        <v>950</v>
      </c>
      <c r="M981" s="14">
        <v>0</v>
      </c>
      <c r="N981" s="14">
        <f t="shared" si="118"/>
        <v>950</v>
      </c>
      <c r="O981" s="162">
        <v>0</v>
      </c>
      <c r="P981" s="162">
        <v>0</v>
      </c>
      <c r="Q981" s="14">
        <v>0</v>
      </c>
      <c r="R981" s="200" t="s">
        <v>52</v>
      </c>
      <c r="S981" s="210" t="s">
        <v>950</v>
      </c>
    </row>
    <row r="982" spans="1:20" ht="12.75" customHeight="1">
      <c r="A982" s="266">
        <v>12</v>
      </c>
      <c r="B982" s="199" t="s">
        <v>3650</v>
      </c>
      <c r="C982" s="199" t="s">
        <v>289</v>
      </c>
      <c r="D982" s="199" t="s">
        <v>4282</v>
      </c>
      <c r="E982" s="199" t="s">
        <v>67</v>
      </c>
      <c r="F982" s="199" t="s">
        <v>787</v>
      </c>
      <c r="G982" s="199" t="s">
        <v>788</v>
      </c>
      <c r="H982" s="199" t="s">
        <v>4283</v>
      </c>
      <c r="I982" s="199" t="s">
        <v>4284</v>
      </c>
      <c r="J982" s="199" t="s">
        <v>49</v>
      </c>
      <c r="K982" s="199" t="s">
        <v>18</v>
      </c>
      <c r="L982" s="14">
        <v>1000</v>
      </c>
      <c r="M982" s="14">
        <v>0</v>
      </c>
      <c r="N982" s="14">
        <f t="shared" si="118"/>
        <v>1000</v>
      </c>
      <c r="O982" s="162">
        <v>0</v>
      </c>
      <c r="P982" s="162">
        <v>0</v>
      </c>
      <c r="Q982" s="14">
        <v>0</v>
      </c>
      <c r="R982" s="200" t="s">
        <v>52</v>
      </c>
      <c r="S982" s="210" t="s">
        <v>950</v>
      </c>
    </row>
    <row r="983" spans="1:20" ht="12.75" customHeight="1">
      <c r="A983" s="260">
        <v>13</v>
      </c>
      <c r="B983" s="212" t="s">
        <v>3650</v>
      </c>
      <c r="C983" s="212" t="s">
        <v>4285</v>
      </c>
      <c r="D983" s="199" t="s">
        <v>4286</v>
      </c>
      <c r="E983" s="199"/>
      <c r="F983" s="199" t="s">
        <v>787</v>
      </c>
      <c r="G983" s="199" t="s">
        <v>788</v>
      </c>
      <c r="H983" s="199" t="s">
        <v>4287</v>
      </c>
      <c r="I983" s="199" t="s">
        <v>4288</v>
      </c>
      <c r="J983" s="199" t="s">
        <v>48</v>
      </c>
      <c r="K983" s="199" t="s">
        <v>18</v>
      </c>
      <c r="L983" s="14">
        <v>10</v>
      </c>
      <c r="M983" s="14">
        <v>0</v>
      </c>
      <c r="N983" s="14">
        <f t="shared" si="118"/>
        <v>10</v>
      </c>
      <c r="O983" s="162">
        <v>0</v>
      </c>
      <c r="P983" s="162">
        <v>0</v>
      </c>
      <c r="Q983" s="14">
        <v>0</v>
      </c>
      <c r="R983" s="200" t="s">
        <v>52</v>
      </c>
      <c r="S983" s="210" t="s">
        <v>950</v>
      </c>
    </row>
    <row r="984" spans="1:20" ht="12.75" customHeight="1">
      <c r="A984" s="266">
        <v>14</v>
      </c>
      <c r="B984" s="212" t="s">
        <v>3650</v>
      </c>
      <c r="C984" s="212" t="s">
        <v>4289</v>
      </c>
      <c r="D984" s="199" t="s">
        <v>626</v>
      </c>
      <c r="E984" s="199"/>
      <c r="F984" s="199" t="s">
        <v>787</v>
      </c>
      <c r="G984" s="199" t="s">
        <v>788</v>
      </c>
      <c r="H984" s="199" t="s">
        <v>3662</v>
      </c>
      <c r="I984" s="199" t="s">
        <v>3663</v>
      </c>
      <c r="J984" s="199" t="s">
        <v>48</v>
      </c>
      <c r="K984" s="199" t="s">
        <v>19</v>
      </c>
      <c r="L984" s="14">
        <v>250</v>
      </c>
      <c r="M984" s="14">
        <v>0</v>
      </c>
      <c r="N984" s="14">
        <f t="shared" si="118"/>
        <v>250</v>
      </c>
      <c r="O984" s="162">
        <v>0</v>
      </c>
      <c r="P984" s="162">
        <v>0</v>
      </c>
      <c r="Q984" s="14">
        <v>0</v>
      </c>
      <c r="R984" s="200" t="s">
        <v>52</v>
      </c>
      <c r="S984" s="210" t="s">
        <v>950</v>
      </c>
    </row>
    <row r="985" spans="1:20" ht="12.75" customHeight="1">
      <c r="A985" s="260">
        <v>15</v>
      </c>
      <c r="B985" s="199" t="s">
        <v>3650</v>
      </c>
      <c r="C985" s="199" t="s">
        <v>3664</v>
      </c>
      <c r="D985" s="199" t="s">
        <v>626</v>
      </c>
      <c r="E985" s="199"/>
      <c r="F985" s="199" t="s">
        <v>3665</v>
      </c>
      <c r="G985" s="199" t="s">
        <v>788</v>
      </c>
      <c r="H985" s="199" t="s">
        <v>2958</v>
      </c>
      <c r="I985" s="199" t="s">
        <v>2959</v>
      </c>
      <c r="J985" s="199" t="s">
        <v>50</v>
      </c>
      <c r="K985" s="199" t="s">
        <v>19</v>
      </c>
      <c r="L985" s="14">
        <v>3000</v>
      </c>
      <c r="M985" s="14">
        <v>0</v>
      </c>
      <c r="N985" s="14">
        <f t="shared" si="118"/>
        <v>3000</v>
      </c>
      <c r="O985" s="162">
        <v>0</v>
      </c>
      <c r="P985" s="162">
        <v>0</v>
      </c>
      <c r="Q985" s="14">
        <v>0</v>
      </c>
      <c r="R985" s="200" t="s">
        <v>52</v>
      </c>
      <c r="S985" s="210" t="s">
        <v>950</v>
      </c>
    </row>
    <row r="986" spans="1:20" ht="12.75" customHeight="1">
      <c r="A986" s="266">
        <v>16</v>
      </c>
      <c r="B986" s="212" t="s">
        <v>3650</v>
      </c>
      <c r="C986" s="212" t="s">
        <v>3666</v>
      </c>
      <c r="D986" s="199" t="s">
        <v>626</v>
      </c>
      <c r="E986" s="199"/>
      <c r="F986" s="199" t="s">
        <v>787</v>
      </c>
      <c r="G986" s="199" t="s">
        <v>788</v>
      </c>
      <c r="H986" s="199" t="s">
        <v>3667</v>
      </c>
      <c r="I986" s="199" t="s">
        <v>3668</v>
      </c>
      <c r="J986" s="199" t="s">
        <v>48</v>
      </c>
      <c r="K986" s="199" t="s">
        <v>18</v>
      </c>
      <c r="L986" s="14">
        <v>3320</v>
      </c>
      <c r="M986" s="14">
        <v>0</v>
      </c>
      <c r="N986" s="14">
        <f t="shared" si="118"/>
        <v>3320</v>
      </c>
      <c r="O986" s="162">
        <v>0</v>
      </c>
      <c r="P986" s="162">
        <v>0</v>
      </c>
      <c r="Q986" s="14">
        <v>0</v>
      </c>
      <c r="R986" s="200" t="s">
        <v>52</v>
      </c>
      <c r="S986" s="210" t="s">
        <v>950</v>
      </c>
    </row>
    <row r="987" spans="1:20" ht="12.75" customHeight="1">
      <c r="A987" s="260">
        <v>17</v>
      </c>
      <c r="B987" s="199" t="s">
        <v>3650</v>
      </c>
      <c r="C987" s="199" t="s">
        <v>3659</v>
      </c>
      <c r="D987" s="199" t="s">
        <v>2756</v>
      </c>
      <c r="E987" s="199" t="s">
        <v>65</v>
      </c>
      <c r="F987" s="199" t="s">
        <v>787</v>
      </c>
      <c r="G987" s="199" t="s">
        <v>788</v>
      </c>
      <c r="H987" s="199" t="s">
        <v>3669</v>
      </c>
      <c r="I987" s="199" t="s">
        <v>3670</v>
      </c>
      <c r="J987" s="199" t="s">
        <v>48</v>
      </c>
      <c r="K987" s="199">
        <v>30</v>
      </c>
      <c r="L987" s="14">
        <v>52125</v>
      </c>
      <c r="M987" s="14">
        <v>0</v>
      </c>
      <c r="N987" s="14">
        <f t="shared" si="118"/>
        <v>52125</v>
      </c>
      <c r="O987" s="162">
        <v>0</v>
      </c>
      <c r="P987" s="162">
        <v>0</v>
      </c>
      <c r="Q987" s="14">
        <v>0</v>
      </c>
      <c r="R987" s="200" t="s">
        <v>52</v>
      </c>
      <c r="S987" s="210" t="s">
        <v>950</v>
      </c>
    </row>
    <row r="988" spans="1:20" ht="12.75" customHeight="1">
      <c r="A988" s="293"/>
      <c r="B988" s="294"/>
      <c r="C988" s="294"/>
      <c r="D988" s="294"/>
      <c r="E988" s="294"/>
      <c r="F988" s="294"/>
      <c r="G988" s="294"/>
      <c r="H988" s="294"/>
      <c r="I988" s="294"/>
      <c r="J988" s="294"/>
      <c r="K988" s="295"/>
      <c r="L988" s="205">
        <f t="shared" ref="L988:Q988" si="119">SUM(L971:L987)</f>
        <v>165572</v>
      </c>
      <c r="M988" s="205">
        <f t="shared" si="119"/>
        <v>21300</v>
      </c>
      <c r="N988" s="205">
        <f t="shared" si="119"/>
        <v>186872</v>
      </c>
      <c r="O988" s="205">
        <f t="shared" si="119"/>
        <v>0</v>
      </c>
      <c r="P988" s="205">
        <f t="shared" si="119"/>
        <v>0</v>
      </c>
      <c r="Q988" s="205">
        <f t="shared" si="119"/>
        <v>0</v>
      </c>
    </row>
    <row r="989" spans="1:20" ht="36" customHeight="1">
      <c r="A989" s="274"/>
      <c r="B989" s="274"/>
      <c r="C989" s="274"/>
      <c r="D989" s="274"/>
      <c r="E989" s="274"/>
      <c r="F989" s="274"/>
      <c r="G989" s="274"/>
      <c r="H989" s="274"/>
      <c r="I989" s="274"/>
      <c r="J989" s="274"/>
      <c r="K989" s="274"/>
      <c r="L989" s="27"/>
      <c r="M989" s="27"/>
      <c r="N989" s="27"/>
      <c r="O989" s="27"/>
      <c r="P989" s="27"/>
      <c r="Q989" s="27"/>
      <c r="R989" s="25"/>
    </row>
    <row r="990" spans="1:20" s="19" customFormat="1" ht="12.75" customHeight="1">
      <c r="A990" s="31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68"/>
      <c r="M990" s="74"/>
      <c r="N990" s="74"/>
      <c r="O990" s="74"/>
      <c r="P990" s="74"/>
      <c r="Q990" s="74"/>
      <c r="R990" s="74"/>
      <c r="S990" s="68"/>
      <c r="T990" s="68"/>
    </row>
    <row r="991" spans="1:20" s="68" customFormat="1" ht="12.75" customHeight="1">
      <c r="B991" s="69" t="s">
        <v>2419</v>
      </c>
      <c r="C991" s="70"/>
      <c r="D991" s="70"/>
      <c r="E991" s="70"/>
      <c r="F991" s="70"/>
      <c r="G991" s="17"/>
      <c r="H991" s="71">
        <f>N1</f>
        <v>23402241</v>
      </c>
      <c r="I991" s="71" t="s">
        <v>21</v>
      </c>
      <c r="K991" s="72"/>
      <c r="M991" s="74"/>
      <c r="N991" s="74"/>
      <c r="O991" s="74"/>
      <c r="P991" s="74"/>
      <c r="Q991" s="74"/>
      <c r="R991" s="74"/>
    </row>
    <row r="992" spans="1:20" s="68" customFormat="1" ht="12.75" customHeight="1">
      <c r="B992" s="75"/>
      <c r="C992" s="70"/>
      <c r="D992" s="70"/>
      <c r="E992" s="70"/>
      <c r="F992" s="70"/>
      <c r="G992" s="17"/>
      <c r="H992" s="71"/>
      <c r="I992" s="71"/>
      <c r="K992" s="72"/>
      <c r="M992" s="74"/>
      <c r="N992" s="74"/>
      <c r="O992" s="74"/>
      <c r="P992" s="74"/>
      <c r="Q992" s="74"/>
      <c r="R992" s="74"/>
    </row>
    <row r="993" spans="1:18" s="68" customFormat="1" ht="12.75" customHeight="1">
      <c r="B993" s="69" t="s">
        <v>2417</v>
      </c>
      <c r="C993" s="70"/>
      <c r="D993" s="70"/>
      <c r="E993" s="70"/>
      <c r="F993" s="70"/>
      <c r="G993" s="17"/>
      <c r="H993" s="71">
        <f>Q1</f>
        <v>20010029</v>
      </c>
      <c r="I993" s="71" t="s">
        <v>21</v>
      </c>
      <c r="K993" s="72"/>
      <c r="M993" s="74"/>
      <c r="N993" s="74"/>
      <c r="O993" s="74"/>
      <c r="P993" s="74"/>
      <c r="Q993" s="74"/>
      <c r="R993" s="74"/>
    </row>
    <row r="994" spans="1:18" s="68" customFormat="1" ht="12.75" customHeight="1">
      <c r="B994" s="70"/>
      <c r="C994" s="70"/>
      <c r="D994" s="70"/>
      <c r="E994" s="70"/>
      <c r="F994" s="70"/>
      <c r="G994" s="17"/>
      <c r="H994" s="70"/>
      <c r="I994" s="70"/>
      <c r="K994" s="72"/>
      <c r="M994" s="74"/>
      <c r="N994" s="74"/>
      <c r="O994" s="74"/>
      <c r="P994" s="74"/>
      <c r="Q994" s="74"/>
      <c r="R994" s="74"/>
    </row>
    <row r="995" spans="1:18" s="68" customFormat="1" ht="12.75" customHeight="1">
      <c r="B995" s="60" t="s">
        <v>32</v>
      </c>
      <c r="C995" s="69"/>
      <c r="D995" s="70"/>
      <c r="E995" s="76"/>
      <c r="F995" s="70"/>
      <c r="G995" s="17"/>
      <c r="H995" s="71">
        <f>N1+Q1</f>
        <v>43412270</v>
      </c>
      <c r="I995" s="71" t="s">
        <v>21</v>
      </c>
      <c r="K995" s="72"/>
      <c r="M995" s="74"/>
      <c r="N995" s="74"/>
      <c r="O995" s="74"/>
      <c r="P995" s="74"/>
      <c r="Q995" s="74"/>
      <c r="R995" s="74"/>
    </row>
    <row r="996" spans="1:18" s="19" customFormat="1" ht="12.75" customHeight="1">
      <c r="A996" s="31"/>
      <c r="B996" s="32"/>
      <c r="C996" s="32"/>
      <c r="D996" s="32"/>
      <c r="E996" s="32"/>
      <c r="F996" s="32"/>
      <c r="G996" s="17"/>
      <c r="H996" s="32"/>
      <c r="I996" s="32"/>
      <c r="J996" s="32"/>
      <c r="K996" s="32"/>
      <c r="L996" s="34"/>
      <c r="M996" s="34"/>
      <c r="N996" s="34"/>
      <c r="O996" s="34"/>
      <c r="P996" s="34"/>
      <c r="Q996" s="34"/>
    </row>
  </sheetData>
  <sheetProtection sheet="1" objects="1" scenarios="1" autoFilter="0"/>
  <mergeCells count="259">
    <mergeCell ref="B29:K29"/>
    <mergeCell ref="L29:N29"/>
    <mergeCell ref="O29:Q29"/>
    <mergeCell ref="R29:R30"/>
    <mergeCell ref="A34:K34"/>
    <mergeCell ref="A35:K35"/>
    <mergeCell ref="B3:K3"/>
    <mergeCell ref="L3:N3"/>
    <mergeCell ref="O3:Q3"/>
    <mergeCell ref="R3:R4"/>
    <mergeCell ref="A27:K27"/>
    <mergeCell ref="A28:K28"/>
    <mergeCell ref="B41:K41"/>
    <mergeCell ref="L41:N41"/>
    <mergeCell ref="O41:Q41"/>
    <mergeCell ref="R41:R42"/>
    <mergeCell ref="A44:K44"/>
    <mergeCell ref="A45:K45"/>
    <mergeCell ref="B36:K36"/>
    <mergeCell ref="L36:N36"/>
    <mergeCell ref="O36:Q36"/>
    <mergeCell ref="R36:R37"/>
    <mergeCell ref="A39:K39"/>
    <mergeCell ref="A40:K40"/>
    <mergeCell ref="B46:K46"/>
    <mergeCell ref="L46:N46"/>
    <mergeCell ref="O46:Q46"/>
    <mergeCell ref="R46:R47"/>
    <mergeCell ref="A49:K49"/>
    <mergeCell ref="B51:K51"/>
    <mergeCell ref="L51:N51"/>
    <mergeCell ref="O51:Q51"/>
    <mergeCell ref="R51:R52"/>
    <mergeCell ref="B62:K62"/>
    <mergeCell ref="L62:N62"/>
    <mergeCell ref="O62:Q62"/>
    <mergeCell ref="R62:R63"/>
    <mergeCell ref="A85:K85"/>
    <mergeCell ref="A86:Q86"/>
    <mergeCell ref="A54:K54"/>
    <mergeCell ref="B56:K56"/>
    <mergeCell ref="L56:N56"/>
    <mergeCell ref="O56:Q56"/>
    <mergeCell ref="R56:R57"/>
    <mergeCell ref="A60:K60"/>
    <mergeCell ref="B92:K92"/>
    <mergeCell ref="L92:N92"/>
    <mergeCell ref="O92:Q92"/>
    <mergeCell ref="R92:R93"/>
    <mergeCell ref="A98:K98"/>
    <mergeCell ref="A99:K99"/>
    <mergeCell ref="B87:K87"/>
    <mergeCell ref="L87:N87"/>
    <mergeCell ref="O87:Q87"/>
    <mergeCell ref="R87:R88"/>
    <mergeCell ref="A90:K90"/>
    <mergeCell ref="A91:Q91"/>
    <mergeCell ref="B106:K106"/>
    <mergeCell ref="L106:N106"/>
    <mergeCell ref="O106:Q106"/>
    <mergeCell ref="R106:R107"/>
    <mergeCell ref="A109:K109"/>
    <mergeCell ref="A110:K110"/>
    <mergeCell ref="B100:K100"/>
    <mergeCell ref="L100:N100"/>
    <mergeCell ref="O100:Q100"/>
    <mergeCell ref="R100:R101"/>
    <mergeCell ref="A104:K104"/>
    <mergeCell ref="A105:Q105"/>
    <mergeCell ref="B111:K111"/>
    <mergeCell ref="L111:N111"/>
    <mergeCell ref="O111:Q111"/>
    <mergeCell ref="R111:R112"/>
    <mergeCell ref="A118:K118"/>
    <mergeCell ref="B120:K120"/>
    <mergeCell ref="L120:N120"/>
    <mergeCell ref="O120:Q120"/>
    <mergeCell ref="R120:R121"/>
    <mergeCell ref="R176:R177"/>
    <mergeCell ref="A195:K195"/>
    <mergeCell ref="A196:K196"/>
    <mergeCell ref="A128:K128"/>
    <mergeCell ref="B130:K130"/>
    <mergeCell ref="L130:N130"/>
    <mergeCell ref="O130:Q130"/>
    <mergeCell ref="A174:K174"/>
    <mergeCell ref="A175:K175"/>
    <mergeCell ref="B197:K197"/>
    <mergeCell ref="L197:N197"/>
    <mergeCell ref="O197:Q197"/>
    <mergeCell ref="A206:K206"/>
    <mergeCell ref="A207:K207"/>
    <mergeCell ref="L207:Q207"/>
    <mergeCell ref="B176:K176"/>
    <mergeCell ref="L176:N176"/>
    <mergeCell ref="O176:Q176"/>
    <mergeCell ref="B275:K275"/>
    <mergeCell ref="L275:N275"/>
    <mergeCell ref="O275:Q275"/>
    <mergeCell ref="R275:R276"/>
    <mergeCell ref="A338:K338"/>
    <mergeCell ref="A339:K339"/>
    <mergeCell ref="L339:Q339"/>
    <mergeCell ref="B208:K208"/>
    <mergeCell ref="L208:N208"/>
    <mergeCell ref="O208:Q208"/>
    <mergeCell ref="R208:R209"/>
    <mergeCell ref="A273:K273"/>
    <mergeCell ref="A274:K274"/>
    <mergeCell ref="L274:Q274"/>
    <mergeCell ref="B512:K512"/>
    <mergeCell ref="L512:N512"/>
    <mergeCell ref="O512:Q512"/>
    <mergeCell ref="R512:R513"/>
    <mergeCell ref="A519:K519"/>
    <mergeCell ref="A520:K520"/>
    <mergeCell ref="L520:Q520"/>
    <mergeCell ref="B340:K340"/>
    <mergeCell ref="L340:N340"/>
    <mergeCell ref="O340:Q340"/>
    <mergeCell ref="R340:R341"/>
    <mergeCell ref="A510:K510"/>
    <mergeCell ref="A511:K511"/>
    <mergeCell ref="B567:K567"/>
    <mergeCell ref="L567:N567"/>
    <mergeCell ref="O567:Q567"/>
    <mergeCell ref="R567:R568"/>
    <mergeCell ref="A572:K572"/>
    <mergeCell ref="A573:K573"/>
    <mergeCell ref="B521:K521"/>
    <mergeCell ref="L521:N521"/>
    <mergeCell ref="O521:Q521"/>
    <mergeCell ref="R521:R522"/>
    <mergeCell ref="A565:K565"/>
    <mergeCell ref="A566:K566"/>
    <mergeCell ref="L566:Q566"/>
    <mergeCell ref="B581:K581"/>
    <mergeCell ref="L581:N581"/>
    <mergeCell ref="O581:Q581"/>
    <mergeCell ref="R581:R582"/>
    <mergeCell ref="A584:K584"/>
    <mergeCell ref="A585:K585"/>
    <mergeCell ref="L585:Q585"/>
    <mergeCell ref="B574:K574"/>
    <mergeCell ref="L574:N574"/>
    <mergeCell ref="O574:Q574"/>
    <mergeCell ref="R574:R575"/>
    <mergeCell ref="A579:K579"/>
    <mergeCell ref="A580:K580"/>
    <mergeCell ref="L580:Q580"/>
    <mergeCell ref="B597:K597"/>
    <mergeCell ref="L597:N597"/>
    <mergeCell ref="O597:Q597"/>
    <mergeCell ref="R597:R598"/>
    <mergeCell ref="A674:K674"/>
    <mergeCell ref="A675:K675"/>
    <mergeCell ref="B586:K586"/>
    <mergeCell ref="L586:N586"/>
    <mergeCell ref="O586:Q586"/>
    <mergeCell ref="R586:R587"/>
    <mergeCell ref="A595:K595"/>
    <mergeCell ref="A596:K596"/>
    <mergeCell ref="B690:K690"/>
    <mergeCell ref="L690:N690"/>
    <mergeCell ref="O690:Q690"/>
    <mergeCell ref="R690:R691"/>
    <mergeCell ref="A719:K719"/>
    <mergeCell ref="A720:K720"/>
    <mergeCell ref="L720:Q720"/>
    <mergeCell ref="B676:K676"/>
    <mergeCell ref="L676:N676"/>
    <mergeCell ref="O676:Q676"/>
    <mergeCell ref="R676:R677"/>
    <mergeCell ref="A688:K688"/>
    <mergeCell ref="A689:K689"/>
    <mergeCell ref="B728:K728"/>
    <mergeCell ref="L728:N728"/>
    <mergeCell ref="O728:Q728"/>
    <mergeCell ref="R728:R729"/>
    <mergeCell ref="A732:K732"/>
    <mergeCell ref="A733:K733"/>
    <mergeCell ref="B721:K721"/>
    <mergeCell ref="L721:N721"/>
    <mergeCell ref="O721:Q721"/>
    <mergeCell ref="R721:R722"/>
    <mergeCell ref="A726:K726"/>
    <mergeCell ref="A727:K727"/>
    <mergeCell ref="L727:Q727"/>
    <mergeCell ref="B756:K756"/>
    <mergeCell ref="L756:N756"/>
    <mergeCell ref="O756:Q756"/>
    <mergeCell ref="R756:R757"/>
    <mergeCell ref="A766:K766"/>
    <mergeCell ref="A767:K767"/>
    <mergeCell ref="B734:K734"/>
    <mergeCell ref="L734:N734"/>
    <mergeCell ref="O734:Q734"/>
    <mergeCell ref="R734:R735"/>
    <mergeCell ref="A754:K754"/>
    <mergeCell ref="A755:K755"/>
    <mergeCell ref="L755:Q755"/>
    <mergeCell ref="B773:K773"/>
    <mergeCell ref="L773:N773"/>
    <mergeCell ref="O773:Q773"/>
    <mergeCell ref="R773:R774"/>
    <mergeCell ref="A798:K798"/>
    <mergeCell ref="A799:K799"/>
    <mergeCell ref="B768:K768"/>
    <mergeCell ref="L768:N768"/>
    <mergeCell ref="O768:Q768"/>
    <mergeCell ref="R768:R769"/>
    <mergeCell ref="A771:K771"/>
    <mergeCell ref="A772:K772"/>
    <mergeCell ref="L772:Q772"/>
    <mergeCell ref="B826:K826"/>
    <mergeCell ref="L826:N826"/>
    <mergeCell ref="O826:Q826"/>
    <mergeCell ref="R826:R827"/>
    <mergeCell ref="B843:K843"/>
    <mergeCell ref="L843:N843"/>
    <mergeCell ref="O843:Q843"/>
    <mergeCell ref="R843:R844"/>
    <mergeCell ref="B800:K800"/>
    <mergeCell ref="L800:N800"/>
    <mergeCell ref="O800:Q800"/>
    <mergeCell ref="R800:R801"/>
    <mergeCell ref="B814:K814"/>
    <mergeCell ref="L814:N814"/>
    <mergeCell ref="O814:Q814"/>
    <mergeCell ref="R814:R815"/>
    <mergeCell ref="B908:K908"/>
    <mergeCell ref="L908:N908"/>
    <mergeCell ref="O908:Q908"/>
    <mergeCell ref="R908:R909"/>
    <mergeCell ref="B918:K918"/>
    <mergeCell ref="L918:N918"/>
    <mergeCell ref="O918:Q918"/>
    <mergeCell ref="R918:R919"/>
    <mergeCell ref="B890:K890"/>
    <mergeCell ref="L890:N890"/>
    <mergeCell ref="O890:Q890"/>
    <mergeCell ref="R890:R891"/>
    <mergeCell ref="B898:K898"/>
    <mergeCell ref="L898:N898"/>
    <mergeCell ref="O898:Q898"/>
    <mergeCell ref="R898:R899"/>
    <mergeCell ref="A989:K989"/>
    <mergeCell ref="A968:K968"/>
    <mergeCell ref="B969:K969"/>
    <mergeCell ref="L969:N969"/>
    <mergeCell ref="O969:Q969"/>
    <mergeCell ref="R969:R970"/>
    <mergeCell ref="A988:K988"/>
    <mergeCell ref="A932:K932"/>
    <mergeCell ref="B933:K933"/>
    <mergeCell ref="L933:N933"/>
    <mergeCell ref="O933:Q933"/>
    <mergeCell ref="R933:R934"/>
    <mergeCell ref="A967:K967"/>
  </mergeCells>
  <pageMargins left="0.35433070866141736" right="0.35433070866141736" top="0.59055118110236227" bottom="0.59055118110236227" header="0.51181102362204722" footer="0.51181102362204722"/>
  <pageSetup paperSize="9" scale="39" fitToHeight="0" orientation="landscape" horizontalDpi="4294967293" r:id="rId1"/>
  <headerFooter alignWithMargins="0">
    <oddHeader>&amp;LSzczegółowy Opis Przedmiotu Zamówienia - Taryfa Cxx,Gxx - pozostałe obiekty&amp;RZałącznik nr 1.2 do SWZ Część 2 Zamówienia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214"/>
  <sheetViews>
    <sheetView topLeftCell="I1" zoomScale="107" zoomScaleNormal="107" workbookViewId="0">
      <pane ySplit="1" topLeftCell="A74" activePane="bottomLeft" state="frozen"/>
      <selection activeCell="I1" sqref="I1"/>
      <selection pane="bottomLeft" activeCell="H89" sqref="H89"/>
    </sheetView>
  </sheetViews>
  <sheetFormatPr defaultColWidth="9.109375" defaultRowHeight="12.75" customHeight="1"/>
  <cols>
    <col min="1" max="1" width="7.33203125" style="16" customWidth="1"/>
    <col min="2" max="2" width="44.5546875" style="17" customWidth="1"/>
    <col min="3" max="3" width="43.6640625" style="17" bestFit="1" customWidth="1"/>
    <col min="4" max="4" width="34" style="17" bestFit="1" customWidth="1"/>
    <col min="5" max="5" width="9.109375" style="17" bestFit="1" customWidth="1"/>
    <col min="6" max="6" width="10.6640625" style="17" customWidth="1"/>
    <col min="7" max="7" width="18.44140625" style="17" bestFit="1" customWidth="1"/>
    <col min="8" max="8" width="34.44140625" style="17" bestFit="1" customWidth="1"/>
    <col min="9" max="9" width="9.33203125" style="17" customWidth="1"/>
    <col min="10" max="10" width="9.109375" style="18" customWidth="1"/>
    <col min="11" max="11" width="9.109375" style="19" customWidth="1"/>
    <col min="12" max="19" width="14.33203125" style="16" customWidth="1"/>
    <col min="20" max="20" width="24.6640625" style="16" bestFit="1" customWidth="1"/>
    <col min="21" max="16384" width="9.109375" style="16"/>
  </cols>
  <sheetData>
    <row r="1" spans="1:21" ht="14.4" hidden="1" customHeight="1">
      <c r="J1" s="314" t="s">
        <v>46</v>
      </c>
      <c r="K1" s="314"/>
      <c r="L1" s="83">
        <f t="shared" ref="L1:S1" si="0">SUM(L2:L78)/2</f>
        <v>9920596</v>
      </c>
      <c r="M1" s="83">
        <f t="shared" si="0"/>
        <v>1686845</v>
      </c>
      <c r="N1" s="83">
        <f t="shared" si="0"/>
        <v>9068903</v>
      </c>
      <c r="O1" s="83">
        <f t="shared" si="0"/>
        <v>20676344</v>
      </c>
      <c r="P1" s="83">
        <f t="shared" si="0"/>
        <v>8348288</v>
      </c>
      <c r="Q1" s="83">
        <f t="shared" si="0"/>
        <v>1068081</v>
      </c>
      <c r="R1" s="83">
        <f t="shared" si="0"/>
        <v>5667661.0000000009</v>
      </c>
      <c r="S1" s="83">
        <f t="shared" si="0"/>
        <v>15084030</v>
      </c>
    </row>
    <row r="3" spans="1:21" ht="31.5" customHeight="1">
      <c r="A3" s="104" t="s">
        <v>19</v>
      </c>
      <c r="B3" s="290" t="s">
        <v>346</v>
      </c>
      <c r="C3" s="291"/>
      <c r="D3" s="291"/>
      <c r="E3" s="291"/>
      <c r="F3" s="291"/>
      <c r="G3" s="291"/>
      <c r="H3" s="291"/>
      <c r="I3" s="291"/>
      <c r="J3" s="291"/>
      <c r="K3" s="292"/>
      <c r="L3" s="281" t="s">
        <v>4195</v>
      </c>
      <c r="M3" s="281"/>
      <c r="N3" s="281"/>
      <c r="O3" s="281"/>
      <c r="P3" s="281" t="s">
        <v>4196</v>
      </c>
      <c r="Q3" s="281"/>
      <c r="R3" s="281"/>
      <c r="S3" s="281"/>
      <c r="T3" s="275" t="s">
        <v>20</v>
      </c>
    </row>
    <row r="4" spans="1:21" ht="42" customHeight="1">
      <c r="A4" s="79" t="s">
        <v>7</v>
      </c>
      <c r="B4" s="80" t="s">
        <v>31</v>
      </c>
      <c r="C4" s="80" t="s">
        <v>4</v>
      </c>
      <c r="D4" s="81" t="s">
        <v>5</v>
      </c>
      <c r="E4" s="81" t="s">
        <v>6</v>
      </c>
      <c r="F4" s="81" t="s">
        <v>8</v>
      </c>
      <c r="G4" s="81" t="s">
        <v>9</v>
      </c>
      <c r="H4" s="81" t="s">
        <v>22</v>
      </c>
      <c r="I4" s="81" t="s">
        <v>10</v>
      </c>
      <c r="J4" s="81" t="s">
        <v>11</v>
      </c>
      <c r="K4" s="79" t="s">
        <v>12</v>
      </c>
      <c r="L4" s="183" t="s">
        <v>3179</v>
      </c>
      <c r="M4" s="79" t="s">
        <v>3162</v>
      </c>
      <c r="N4" s="79" t="s">
        <v>29</v>
      </c>
      <c r="O4" s="79" t="s">
        <v>15</v>
      </c>
      <c r="P4" s="183" t="s">
        <v>3179</v>
      </c>
      <c r="Q4" s="79" t="s">
        <v>3162</v>
      </c>
      <c r="R4" s="79" t="s">
        <v>29</v>
      </c>
      <c r="S4" s="79" t="s">
        <v>3</v>
      </c>
      <c r="T4" s="276"/>
    </row>
    <row r="5" spans="1:21" ht="12.75" customHeight="1">
      <c r="A5" s="103">
        <v>1</v>
      </c>
      <c r="B5" s="15" t="s">
        <v>338</v>
      </c>
      <c r="C5" s="15" t="s">
        <v>241</v>
      </c>
      <c r="D5" s="15" t="s">
        <v>347</v>
      </c>
      <c r="E5" s="15" t="s">
        <v>348</v>
      </c>
      <c r="F5" s="15" t="s">
        <v>117</v>
      </c>
      <c r="G5" s="15" t="s">
        <v>118</v>
      </c>
      <c r="H5" s="15" t="s">
        <v>350</v>
      </c>
      <c r="I5" s="138" t="s">
        <v>349</v>
      </c>
      <c r="J5" s="15" t="s">
        <v>59</v>
      </c>
      <c r="K5" s="84">
        <v>30</v>
      </c>
      <c r="L5" s="14">
        <v>16740</v>
      </c>
      <c r="M5" s="14">
        <v>11454</v>
      </c>
      <c r="N5" s="14">
        <v>83290</v>
      </c>
      <c r="O5" s="14">
        <f>L5+M5+N5</f>
        <v>111484</v>
      </c>
      <c r="P5" s="14">
        <v>16740</v>
      </c>
      <c r="Q5" s="14">
        <v>11454</v>
      </c>
      <c r="R5" s="14">
        <v>83290</v>
      </c>
      <c r="S5" s="14">
        <f>P5+Q5+R5</f>
        <v>111484</v>
      </c>
      <c r="T5" s="84" t="s">
        <v>66</v>
      </c>
    </row>
    <row r="6" spans="1:21" ht="12.75" customHeight="1">
      <c r="A6" s="282"/>
      <c r="B6" s="283"/>
      <c r="C6" s="283"/>
      <c r="D6" s="283"/>
      <c r="E6" s="283"/>
      <c r="F6" s="283"/>
      <c r="G6" s="283"/>
      <c r="H6" s="283"/>
      <c r="I6" s="283"/>
      <c r="J6" s="283"/>
      <c r="K6" s="284"/>
      <c r="L6" s="110">
        <f t="shared" ref="L6:S6" si="1">SUM(L5:L5)</f>
        <v>16740</v>
      </c>
      <c r="M6" s="110">
        <f t="shared" si="1"/>
        <v>11454</v>
      </c>
      <c r="N6" s="110">
        <f t="shared" si="1"/>
        <v>83290</v>
      </c>
      <c r="O6" s="110">
        <f t="shared" si="1"/>
        <v>111484</v>
      </c>
      <c r="P6" s="110">
        <f t="shared" si="1"/>
        <v>16740</v>
      </c>
      <c r="Q6" s="110">
        <f t="shared" si="1"/>
        <v>11454</v>
      </c>
      <c r="R6" s="110">
        <f t="shared" si="1"/>
        <v>83290</v>
      </c>
      <c r="S6" s="110">
        <f t="shared" si="1"/>
        <v>111484</v>
      </c>
    </row>
    <row r="7" spans="1:21" ht="36" customHeight="1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"/>
      <c r="M7" s="111"/>
      <c r="N7" s="111"/>
      <c r="O7" s="111"/>
      <c r="P7" s="111"/>
      <c r="Q7" s="111"/>
      <c r="T7" s="53"/>
      <c r="U7" s="53"/>
    </row>
    <row r="8" spans="1:21" ht="31.5" customHeight="1">
      <c r="A8" s="104" t="s">
        <v>17</v>
      </c>
      <c r="B8" s="290" t="s">
        <v>78</v>
      </c>
      <c r="C8" s="291"/>
      <c r="D8" s="291"/>
      <c r="E8" s="291"/>
      <c r="F8" s="291"/>
      <c r="G8" s="291"/>
      <c r="H8" s="291"/>
      <c r="I8" s="291"/>
      <c r="J8" s="291"/>
      <c r="K8" s="292"/>
      <c r="L8" s="281" t="s">
        <v>4195</v>
      </c>
      <c r="M8" s="281"/>
      <c r="N8" s="281"/>
      <c r="O8" s="281"/>
      <c r="P8" s="281" t="s">
        <v>4196</v>
      </c>
      <c r="Q8" s="281"/>
      <c r="R8" s="281"/>
      <c r="S8" s="281"/>
      <c r="T8" s="275" t="s">
        <v>20</v>
      </c>
    </row>
    <row r="9" spans="1:21" ht="42" customHeight="1">
      <c r="A9" s="79" t="s">
        <v>7</v>
      </c>
      <c r="B9" s="80" t="s">
        <v>31</v>
      </c>
      <c r="C9" s="80" t="s">
        <v>4</v>
      </c>
      <c r="D9" s="81" t="s">
        <v>5</v>
      </c>
      <c r="E9" s="81" t="s">
        <v>6</v>
      </c>
      <c r="F9" s="81" t="s">
        <v>8</v>
      </c>
      <c r="G9" s="81" t="s">
        <v>9</v>
      </c>
      <c r="H9" s="81" t="s">
        <v>22</v>
      </c>
      <c r="I9" s="81" t="s">
        <v>10</v>
      </c>
      <c r="J9" s="81" t="s">
        <v>11</v>
      </c>
      <c r="K9" s="79" t="s">
        <v>12</v>
      </c>
      <c r="L9" s="183" t="s">
        <v>3179</v>
      </c>
      <c r="M9" s="79" t="s">
        <v>3162</v>
      </c>
      <c r="N9" s="79" t="s">
        <v>29</v>
      </c>
      <c r="O9" s="79" t="s">
        <v>15</v>
      </c>
      <c r="P9" s="183" t="s">
        <v>3179</v>
      </c>
      <c r="Q9" s="79" t="s">
        <v>3162</v>
      </c>
      <c r="R9" s="79" t="s">
        <v>29</v>
      </c>
      <c r="S9" s="79" t="s">
        <v>3</v>
      </c>
      <c r="T9" s="276"/>
    </row>
    <row r="10" spans="1:21" ht="12.75" customHeight="1">
      <c r="A10" s="134">
        <v>1</v>
      </c>
      <c r="B10" s="15" t="s">
        <v>393</v>
      </c>
      <c r="C10" s="15" t="s">
        <v>394</v>
      </c>
      <c r="D10" s="15" t="s">
        <v>395</v>
      </c>
      <c r="E10" s="15" t="s">
        <v>396</v>
      </c>
      <c r="F10" s="15" t="s">
        <v>93</v>
      </c>
      <c r="G10" s="15" t="s">
        <v>94</v>
      </c>
      <c r="H10" s="15" t="s">
        <v>397</v>
      </c>
      <c r="I10" s="138">
        <v>95945806</v>
      </c>
      <c r="J10" s="15" t="s">
        <v>59</v>
      </c>
      <c r="K10" s="84" t="s">
        <v>398</v>
      </c>
      <c r="L10" s="14">
        <v>255158</v>
      </c>
      <c r="M10" s="14">
        <v>140556</v>
      </c>
      <c r="N10" s="14">
        <v>711690</v>
      </c>
      <c r="O10" s="14">
        <v>1107404</v>
      </c>
      <c r="P10" s="14">
        <v>255158</v>
      </c>
      <c r="Q10" s="14">
        <v>140556</v>
      </c>
      <c r="R10" s="14">
        <v>711690</v>
      </c>
      <c r="S10" s="14">
        <v>1107404</v>
      </c>
      <c r="T10" s="84" t="s">
        <v>52</v>
      </c>
    </row>
    <row r="11" spans="1:21" ht="12.75" customHeight="1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4"/>
      <c r="L11" s="110">
        <f t="shared" ref="L11:S11" si="2">SUM(L10:L10)</f>
        <v>255158</v>
      </c>
      <c r="M11" s="110">
        <f t="shared" si="2"/>
        <v>140556</v>
      </c>
      <c r="N11" s="110">
        <f t="shared" si="2"/>
        <v>711690</v>
      </c>
      <c r="O11" s="110">
        <f t="shared" si="2"/>
        <v>1107404</v>
      </c>
      <c r="P11" s="110">
        <f t="shared" si="2"/>
        <v>255158</v>
      </c>
      <c r="Q11" s="110">
        <f t="shared" si="2"/>
        <v>140556</v>
      </c>
      <c r="R11" s="110">
        <f t="shared" si="2"/>
        <v>711690</v>
      </c>
      <c r="S11" s="110">
        <f t="shared" si="2"/>
        <v>1107404</v>
      </c>
    </row>
    <row r="12" spans="1:21" ht="36" customHeight="1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"/>
      <c r="M12" s="111"/>
      <c r="N12" s="111"/>
      <c r="O12" s="111"/>
      <c r="P12" s="111"/>
      <c r="Q12" s="111"/>
      <c r="T12" s="53"/>
      <c r="U12" s="53"/>
    </row>
    <row r="13" spans="1:21" ht="31.5" customHeight="1">
      <c r="A13" s="104" t="s">
        <v>18</v>
      </c>
      <c r="B13" s="290" t="s">
        <v>85</v>
      </c>
      <c r="C13" s="291"/>
      <c r="D13" s="291"/>
      <c r="E13" s="291"/>
      <c r="F13" s="291"/>
      <c r="G13" s="291"/>
      <c r="H13" s="291"/>
      <c r="I13" s="291"/>
      <c r="J13" s="291"/>
      <c r="K13" s="292"/>
      <c r="L13" s="281" t="s">
        <v>4195</v>
      </c>
      <c r="M13" s="281"/>
      <c r="N13" s="281"/>
      <c r="O13" s="281"/>
      <c r="P13" s="281" t="s">
        <v>4196</v>
      </c>
      <c r="Q13" s="281"/>
      <c r="R13" s="281"/>
      <c r="S13" s="281"/>
      <c r="T13" s="275" t="s">
        <v>20</v>
      </c>
    </row>
    <row r="14" spans="1:21" ht="42" customHeight="1">
      <c r="A14" s="79" t="s">
        <v>7</v>
      </c>
      <c r="B14" s="80" t="s">
        <v>31</v>
      </c>
      <c r="C14" s="80" t="s">
        <v>4</v>
      </c>
      <c r="D14" s="81" t="s">
        <v>5</v>
      </c>
      <c r="E14" s="81" t="s">
        <v>6</v>
      </c>
      <c r="F14" s="81" t="s">
        <v>8</v>
      </c>
      <c r="G14" s="81" t="s">
        <v>9</v>
      </c>
      <c r="H14" s="81" t="s">
        <v>22</v>
      </c>
      <c r="I14" s="81" t="s">
        <v>10</v>
      </c>
      <c r="J14" s="81" t="s">
        <v>11</v>
      </c>
      <c r="K14" s="79" t="s">
        <v>12</v>
      </c>
      <c r="L14" s="183" t="s">
        <v>3179</v>
      </c>
      <c r="M14" s="79" t="s">
        <v>3162</v>
      </c>
      <c r="N14" s="79" t="s">
        <v>29</v>
      </c>
      <c r="O14" s="79" t="s">
        <v>15</v>
      </c>
      <c r="P14" s="183" t="s">
        <v>3179</v>
      </c>
      <c r="Q14" s="79" t="s">
        <v>3162</v>
      </c>
      <c r="R14" s="79" t="s">
        <v>29</v>
      </c>
      <c r="S14" s="79" t="s">
        <v>3</v>
      </c>
      <c r="T14" s="276"/>
    </row>
    <row r="15" spans="1:21" ht="12.75" customHeight="1">
      <c r="A15" s="134">
        <v>1</v>
      </c>
      <c r="B15" s="15" t="s">
        <v>478</v>
      </c>
      <c r="C15" s="15" t="s">
        <v>61</v>
      </c>
      <c r="D15" s="15" t="s">
        <v>479</v>
      </c>
      <c r="E15" s="15" t="s">
        <v>480</v>
      </c>
      <c r="F15" s="15" t="s">
        <v>417</v>
      </c>
      <c r="G15" s="15" t="s">
        <v>102</v>
      </c>
      <c r="H15" s="15" t="s">
        <v>481</v>
      </c>
      <c r="I15" s="15" t="s">
        <v>482</v>
      </c>
      <c r="J15" s="15" t="s">
        <v>59</v>
      </c>
      <c r="K15" s="84">
        <v>470</v>
      </c>
      <c r="L15" s="14">
        <v>370408</v>
      </c>
      <c r="M15" s="14">
        <v>212341</v>
      </c>
      <c r="N15" s="14">
        <v>1067184.0000000009</v>
      </c>
      <c r="O15" s="14">
        <f>L15+M15+N15</f>
        <v>1649933.0000000009</v>
      </c>
      <c r="P15" s="14">
        <v>370408</v>
      </c>
      <c r="Q15" s="14">
        <v>212341</v>
      </c>
      <c r="R15" s="14">
        <v>1067184.0000000009</v>
      </c>
      <c r="S15" s="14">
        <f>P15+Q15+R15</f>
        <v>1649933.0000000009</v>
      </c>
      <c r="T15" s="84" t="s">
        <v>52</v>
      </c>
    </row>
    <row r="16" spans="1:21" ht="12.75" customHeight="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  <c r="L16" s="110">
        <f t="shared" ref="L16:S16" si="3">SUM(L15:L15)</f>
        <v>370408</v>
      </c>
      <c r="M16" s="110">
        <f t="shared" si="3"/>
        <v>212341</v>
      </c>
      <c r="N16" s="110">
        <f t="shared" si="3"/>
        <v>1067184.0000000009</v>
      </c>
      <c r="O16" s="110">
        <f t="shared" si="3"/>
        <v>1649933.0000000009</v>
      </c>
      <c r="P16" s="110">
        <f t="shared" si="3"/>
        <v>370408</v>
      </c>
      <c r="Q16" s="110">
        <f t="shared" si="3"/>
        <v>212341</v>
      </c>
      <c r="R16" s="110">
        <f t="shared" si="3"/>
        <v>1067184.0000000009</v>
      </c>
      <c r="S16" s="110">
        <f t="shared" si="3"/>
        <v>1649933.0000000009</v>
      </c>
    </row>
    <row r="17" spans="1:21" ht="36" customHeight="1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"/>
      <c r="M17" s="111"/>
      <c r="N17" s="111"/>
      <c r="O17" s="111"/>
      <c r="P17" s="111"/>
      <c r="Q17" s="111"/>
      <c r="T17" s="53"/>
      <c r="U17" s="53"/>
    </row>
    <row r="18" spans="1:21" ht="31.5" customHeight="1">
      <c r="A18" s="104" t="s">
        <v>26</v>
      </c>
      <c r="B18" s="290" t="s">
        <v>610</v>
      </c>
      <c r="C18" s="291"/>
      <c r="D18" s="291"/>
      <c r="E18" s="291"/>
      <c r="F18" s="291"/>
      <c r="G18" s="291"/>
      <c r="H18" s="291"/>
      <c r="I18" s="291"/>
      <c r="J18" s="291"/>
      <c r="K18" s="292"/>
      <c r="L18" s="281" t="s">
        <v>4195</v>
      </c>
      <c r="M18" s="281"/>
      <c r="N18" s="281"/>
      <c r="O18" s="281"/>
      <c r="P18" s="281" t="s">
        <v>4196</v>
      </c>
      <c r="Q18" s="281"/>
      <c r="R18" s="281"/>
      <c r="S18" s="281"/>
      <c r="T18" s="275" t="s">
        <v>20</v>
      </c>
    </row>
    <row r="19" spans="1:21" ht="42" customHeight="1">
      <c r="A19" s="79" t="s">
        <v>7</v>
      </c>
      <c r="B19" s="80" t="s">
        <v>31</v>
      </c>
      <c r="C19" s="80" t="s">
        <v>4</v>
      </c>
      <c r="D19" s="81" t="s">
        <v>5</v>
      </c>
      <c r="E19" s="81" t="s">
        <v>6</v>
      </c>
      <c r="F19" s="81" t="s">
        <v>8</v>
      </c>
      <c r="G19" s="81" t="s">
        <v>9</v>
      </c>
      <c r="H19" s="81" t="s">
        <v>22</v>
      </c>
      <c r="I19" s="81" t="s">
        <v>10</v>
      </c>
      <c r="J19" s="81" t="s">
        <v>11</v>
      </c>
      <c r="K19" s="79" t="s">
        <v>12</v>
      </c>
      <c r="L19" s="246" t="s">
        <v>3179</v>
      </c>
      <c r="M19" s="79" t="s">
        <v>3162</v>
      </c>
      <c r="N19" s="79" t="s">
        <v>29</v>
      </c>
      <c r="O19" s="79" t="s">
        <v>15</v>
      </c>
      <c r="P19" s="246" t="s">
        <v>3179</v>
      </c>
      <c r="Q19" s="79" t="s">
        <v>3162</v>
      </c>
      <c r="R19" s="79" t="s">
        <v>29</v>
      </c>
      <c r="S19" s="79" t="s">
        <v>3</v>
      </c>
      <c r="T19" s="276"/>
    </row>
    <row r="20" spans="1:21" ht="12.75" customHeight="1">
      <c r="A20" s="134">
        <v>1</v>
      </c>
      <c r="B20" s="15" t="s">
        <v>611</v>
      </c>
      <c r="C20" s="15" t="s">
        <v>612</v>
      </c>
      <c r="D20" s="15" t="s">
        <v>613</v>
      </c>
      <c r="E20" s="15" t="s">
        <v>25</v>
      </c>
      <c r="F20" s="15" t="s">
        <v>614</v>
      </c>
      <c r="G20" s="15" t="s">
        <v>615</v>
      </c>
      <c r="H20" s="15" t="s">
        <v>640</v>
      </c>
      <c r="I20" s="15" t="s">
        <v>616</v>
      </c>
      <c r="J20" s="15" t="s">
        <v>59</v>
      </c>
      <c r="K20" s="84" t="s">
        <v>617</v>
      </c>
      <c r="L20" s="14">
        <v>210000</v>
      </c>
      <c r="M20" s="14">
        <v>105000</v>
      </c>
      <c r="N20" s="14">
        <v>472000</v>
      </c>
      <c r="O20" s="14">
        <f>L20+M20+N20</f>
        <v>787000</v>
      </c>
      <c r="P20" s="14">
        <v>210000</v>
      </c>
      <c r="Q20" s="14">
        <v>105000</v>
      </c>
      <c r="R20" s="14">
        <v>472000</v>
      </c>
      <c r="S20" s="14">
        <f>P20+Q20+R20</f>
        <v>787000</v>
      </c>
      <c r="T20" s="84" t="s">
        <v>66</v>
      </c>
    </row>
    <row r="21" spans="1:21" ht="12.75" customHeight="1">
      <c r="A21" s="134">
        <v>2</v>
      </c>
      <c r="B21" s="15" t="s">
        <v>611</v>
      </c>
      <c r="C21" s="15" t="s">
        <v>618</v>
      </c>
      <c r="D21" s="15" t="s">
        <v>613</v>
      </c>
      <c r="E21" s="15" t="s">
        <v>25</v>
      </c>
      <c r="F21" s="15" t="s">
        <v>614</v>
      </c>
      <c r="G21" s="15" t="s">
        <v>615</v>
      </c>
      <c r="H21" s="15" t="s">
        <v>641</v>
      </c>
      <c r="I21" s="15" t="s">
        <v>619</v>
      </c>
      <c r="J21" s="15" t="s">
        <v>59</v>
      </c>
      <c r="K21" s="84" t="s">
        <v>620</v>
      </c>
      <c r="L21" s="14">
        <v>12100</v>
      </c>
      <c r="M21" s="14">
        <v>62000</v>
      </c>
      <c r="N21" s="14">
        <v>361000</v>
      </c>
      <c r="O21" s="14">
        <f>L21+M21+N21</f>
        <v>435100</v>
      </c>
      <c r="P21" s="14">
        <v>12100</v>
      </c>
      <c r="Q21" s="14">
        <v>62000</v>
      </c>
      <c r="R21" s="14">
        <v>361000</v>
      </c>
      <c r="S21" s="14">
        <f>P21+Q21+R21</f>
        <v>435100</v>
      </c>
      <c r="T21" s="84" t="s">
        <v>66</v>
      </c>
    </row>
    <row r="22" spans="1:21" ht="12.75" customHeight="1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284"/>
      <c r="L22" s="110">
        <f t="shared" ref="L22:S22" si="4">SUM(L20:L21)</f>
        <v>222100</v>
      </c>
      <c r="M22" s="110">
        <f t="shared" si="4"/>
        <v>167000</v>
      </c>
      <c r="N22" s="110">
        <f t="shared" si="4"/>
        <v>833000</v>
      </c>
      <c r="O22" s="110">
        <f t="shared" si="4"/>
        <v>1222100</v>
      </c>
      <c r="P22" s="110">
        <f t="shared" si="4"/>
        <v>222100</v>
      </c>
      <c r="Q22" s="110">
        <f t="shared" si="4"/>
        <v>167000</v>
      </c>
      <c r="R22" s="110">
        <f t="shared" si="4"/>
        <v>833000</v>
      </c>
      <c r="S22" s="110">
        <f t="shared" si="4"/>
        <v>1222100</v>
      </c>
    </row>
    <row r="23" spans="1:21" ht="36" customHeight="1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"/>
      <c r="M23" s="111"/>
      <c r="N23" s="111"/>
      <c r="O23" s="111"/>
      <c r="P23" s="111"/>
      <c r="Q23" s="111"/>
      <c r="T23" s="53"/>
      <c r="U23" s="53"/>
    </row>
    <row r="24" spans="1:21" ht="31.5" customHeight="1">
      <c r="A24" s="104" t="s">
        <v>27</v>
      </c>
      <c r="B24" s="290" t="s">
        <v>688</v>
      </c>
      <c r="C24" s="291"/>
      <c r="D24" s="291"/>
      <c r="E24" s="291"/>
      <c r="F24" s="291"/>
      <c r="G24" s="291"/>
      <c r="H24" s="291"/>
      <c r="I24" s="291"/>
      <c r="J24" s="291"/>
      <c r="K24" s="292"/>
      <c r="L24" s="281" t="s">
        <v>4195</v>
      </c>
      <c r="M24" s="281"/>
      <c r="N24" s="281"/>
      <c r="O24" s="281"/>
      <c r="P24" s="281" t="s">
        <v>4196</v>
      </c>
      <c r="Q24" s="281"/>
      <c r="R24" s="281"/>
      <c r="S24" s="281"/>
      <c r="T24" s="275" t="s">
        <v>20</v>
      </c>
    </row>
    <row r="25" spans="1:21" ht="42" customHeight="1">
      <c r="A25" s="79" t="s">
        <v>7</v>
      </c>
      <c r="B25" s="80" t="s">
        <v>31</v>
      </c>
      <c r="C25" s="80" t="s">
        <v>4</v>
      </c>
      <c r="D25" s="81" t="s">
        <v>5</v>
      </c>
      <c r="E25" s="81" t="s">
        <v>6</v>
      </c>
      <c r="F25" s="81" t="s">
        <v>8</v>
      </c>
      <c r="G25" s="81" t="s">
        <v>9</v>
      </c>
      <c r="H25" s="81" t="s">
        <v>22</v>
      </c>
      <c r="I25" s="81" t="s">
        <v>10</v>
      </c>
      <c r="J25" s="81" t="s">
        <v>11</v>
      </c>
      <c r="K25" s="79" t="s">
        <v>12</v>
      </c>
      <c r="L25" s="246" t="s">
        <v>3179</v>
      </c>
      <c r="M25" s="79" t="s">
        <v>3162</v>
      </c>
      <c r="N25" s="79" t="s">
        <v>29</v>
      </c>
      <c r="O25" s="79" t="s">
        <v>15</v>
      </c>
      <c r="P25" s="246" t="s">
        <v>3179</v>
      </c>
      <c r="Q25" s="79" t="s">
        <v>3162</v>
      </c>
      <c r="R25" s="79" t="s">
        <v>29</v>
      </c>
      <c r="S25" s="79" t="s">
        <v>3</v>
      </c>
      <c r="T25" s="276"/>
    </row>
    <row r="26" spans="1:21" ht="12.75" customHeight="1">
      <c r="A26" s="143">
        <v>1</v>
      </c>
      <c r="B26" s="15" t="s">
        <v>2420</v>
      </c>
      <c r="C26" s="15" t="s">
        <v>690</v>
      </c>
      <c r="D26" s="15" t="s">
        <v>691</v>
      </c>
      <c r="E26" s="15" t="s">
        <v>38</v>
      </c>
      <c r="F26" s="15" t="s">
        <v>692</v>
      </c>
      <c r="G26" s="15" t="s">
        <v>54</v>
      </c>
      <c r="H26" s="15" t="s">
        <v>693</v>
      </c>
      <c r="I26" s="15" t="s">
        <v>694</v>
      </c>
      <c r="J26" s="15" t="s">
        <v>695</v>
      </c>
      <c r="K26" s="84">
        <v>156</v>
      </c>
      <c r="L26" s="14">
        <v>200000</v>
      </c>
      <c r="M26" s="14">
        <v>0</v>
      </c>
      <c r="N26" s="14">
        <v>0</v>
      </c>
      <c r="O26" s="14">
        <f>L26+M26+N26</f>
        <v>200000</v>
      </c>
      <c r="P26" s="14">
        <v>200000</v>
      </c>
      <c r="Q26" s="14">
        <v>0</v>
      </c>
      <c r="R26" s="14">
        <v>0</v>
      </c>
      <c r="S26" s="14">
        <f>P26+Q26+R26</f>
        <v>200000</v>
      </c>
      <c r="T26" s="84" t="s">
        <v>280</v>
      </c>
    </row>
    <row r="27" spans="1:21" ht="12.75" customHeight="1">
      <c r="A27" s="143">
        <v>2</v>
      </c>
      <c r="B27" s="15" t="s">
        <v>2420</v>
      </c>
      <c r="C27" s="15" t="s">
        <v>690</v>
      </c>
      <c r="D27" s="15" t="s">
        <v>691</v>
      </c>
      <c r="E27" s="15" t="s">
        <v>38</v>
      </c>
      <c r="F27" s="15" t="s">
        <v>692</v>
      </c>
      <c r="G27" s="15" t="s">
        <v>54</v>
      </c>
      <c r="H27" s="15" t="s">
        <v>696</v>
      </c>
      <c r="I27" s="15" t="s">
        <v>697</v>
      </c>
      <c r="J27" s="15" t="s">
        <v>695</v>
      </c>
      <c r="K27" s="84">
        <v>180</v>
      </c>
      <c r="L27" s="14">
        <v>255000</v>
      </c>
      <c r="M27" s="14">
        <v>0</v>
      </c>
      <c r="N27" s="14">
        <v>0</v>
      </c>
      <c r="O27" s="14">
        <f>L27+M27+N27</f>
        <v>255000</v>
      </c>
      <c r="P27" s="14">
        <v>255000</v>
      </c>
      <c r="Q27" s="14">
        <v>0</v>
      </c>
      <c r="R27" s="14">
        <v>0</v>
      </c>
      <c r="S27" s="14">
        <f>P27+Q27+R27</f>
        <v>255000</v>
      </c>
      <c r="T27" s="84" t="s">
        <v>280</v>
      </c>
    </row>
    <row r="28" spans="1:21" ht="12.75" customHeight="1">
      <c r="A28" s="282"/>
      <c r="B28" s="283"/>
      <c r="C28" s="283"/>
      <c r="D28" s="283"/>
      <c r="E28" s="283"/>
      <c r="F28" s="283"/>
      <c r="G28" s="283"/>
      <c r="H28" s="283"/>
      <c r="I28" s="283"/>
      <c r="J28" s="283"/>
      <c r="K28" s="284"/>
      <c r="L28" s="110">
        <f t="shared" ref="L28:S28" si="5">SUM(L26:L27)</f>
        <v>455000</v>
      </c>
      <c r="M28" s="110">
        <f t="shared" si="5"/>
        <v>0</v>
      </c>
      <c r="N28" s="110">
        <f t="shared" si="5"/>
        <v>0</v>
      </c>
      <c r="O28" s="110">
        <f t="shared" si="5"/>
        <v>455000</v>
      </c>
      <c r="P28" s="110">
        <f t="shared" si="5"/>
        <v>455000</v>
      </c>
      <c r="Q28" s="110">
        <f t="shared" si="5"/>
        <v>0</v>
      </c>
      <c r="R28" s="110">
        <f t="shared" si="5"/>
        <v>0</v>
      </c>
      <c r="S28" s="110">
        <f t="shared" si="5"/>
        <v>455000</v>
      </c>
    </row>
    <row r="29" spans="1:21" ht="36" customHeight="1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"/>
      <c r="M29" s="111"/>
      <c r="N29" s="111"/>
      <c r="O29" s="111"/>
      <c r="P29" s="111"/>
      <c r="Q29" s="111"/>
      <c r="T29" s="53"/>
      <c r="U29" s="53"/>
    </row>
    <row r="30" spans="1:21" ht="31.5" customHeight="1">
      <c r="A30" s="104" t="s">
        <v>28</v>
      </c>
      <c r="B30" s="290" t="s">
        <v>2445</v>
      </c>
      <c r="C30" s="291"/>
      <c r="D30" s="291"/>
      <c r="E30" s="291"/>
      <c r="F30" s="291"/>
      <c r="G30" s="291"/>
      <c r="H30" s="291"/>
      <c r="I30" s="291"/>
      <c r="J30" s="291"/>
      <c r="K30" s="292"/>
      <c r="L30" s="281" t="s">
        <v>4195</v>
      </c>
      <c r="M30" s="281"/>
      <c r="N30" s="281"/>
      <c r="O30" s="281"/>
      <c r="P30" s="281" t="s">
        <v>4196</v>
      </c>
      <c r="Q30" s="281"/>
      <c r="R30" s="281"/>
      <c r="S30" s="281"/>
      <c r="T30" s="275" t="s">
        <v>20</v>
      </c>
    </row>
    <row r="31" spans="1:21" ht="42" customHeight="1">
      <c r="A31" s="79" t="s">
        <v>7</v>
      </c>
      <c r="B31" s="80" t="s">
        <v>31</v>
      </c>
      <c r="C31" s="80" t="s">
        <v>4</v>
      </c>
      <c r="D31" s="81" t="s">
        <v>5</v>
      </c>
      <c r="E31" s="81" t="s">
        <v>6</v>
      </c>
      <c r="F31" s="81" t="s">
        <v>8</v>
      </c>
      <c r="G31" s="81" t="s">
        <v>9</v>
      </c>
      <c r="H31" s="81" t="s">
        <v>22</v>
      </c>
      <c r="I31" s="81" t="s">
        <v>10</v>
      </c>
      <c r="J31" s="81" t="s">
        <v>11</v>
      </c>
      <c r="K31" s="79" t="s">
        <v>12</v>
      </c>
      <c r="L31" s="183" t="s">
        <v>3179</v>
      </c>
      <c r="M31" s="79" t="s">
        <v>3162</v>
      </c>
      <c r="N31" s="79" t="s">
        <v>29</v>
      </c>
      <c r="O31" s="79" t="s">
        <v>15</v>
      </c>
      <c r="P31" s="183" t="s">
        <v>3179</v>
      </c>
      <c r="Q31" s="79" t="s">
        <v>3162</v>
      </c>
      <c r="R31" s="79" t="s">
        <v>29</v>
      </c>
      <c r="S31" s="79" t="s">
        <v>3</v>
      </c>
      <c r="T31" s="276"/>
    </row>
    <row r="32" spans="1:21" ht="12.75" customHeight="1">
      <c r="A32" s="143">
        <v>1</v>
      </c>
      <c r="B32" s="15" t="s">
        <v>2485</v>
      </c>
      <c r="C32" s="15" t="s">
        <v>621</v>
      </c>
      <c r="D32" s="15" t="s">
        <v>339</v>
      </c>
      <c r="E32" s="15" t="s">
        <v>897</v>
      </c>
      <c r="F32" s="15" t="s">
        <v>2448</v>
      </c>
      <c r="G32" s="15" t="s">
        <v>54</v>
      </c>
      <c r="H32" s="15" t="s">
        <v>2486</v>
      </c>
      <c r="I32" s="138" t="s">
        <v>2487</v>
      </c>
      <c r="J32" s="15" t="s">
        <v>695</v>
      </c>
      <c r="K32" s="84">
        <v>600</v>
      </c>
      <c r="L32" s="14">
        <v>2765041</v>
      </c>
      <c r="M32" s="14">
        <v>0</v>
      </c>
      <c r="N32" s="14">
        <v>0</v>
      </c>
      <c r="O32" s="14">
        <f>L32+M32+N32</f>
        <v>2765041</v>
      </c>
      <c r="P32" s="14">
        <v>2765041</v>
      </c>
      <c r="Q32" s="14">
        <v>0</v>
      </c>
      <c r="R32" s="14">
        <v>0</v>
      </c>
      <c r="S32" s="14">
        <f>P32+Q32+R32</f>
        <v>2765041</v>
      </c>
      <c r="T32" s="84" t="s">
        <v>280</v>
      </c>
    </row>
    <row r="33" spans="1:21" ht="12.75" customHeight="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4"/>
      <c r="L33" s="110">
        <f t="shared" ref="L33:S33" si="6">SUM(L32:L32)</f>
        <v>2765041</v>
      </c>
      <c r="M33" s="110">
        <f t="shared" si="6"/>
        <v>0</v>
      </c>
      <c r="N33" s="110">
        <f t="shared" si="6"/>
        <v>0</v>
      </c>
      <c r="O33" s="110">
        <f t="shared" si="6"/>
        <v>2765041</v>
      </c>
      <c r="P33" s="110">
        <f t="shared" si="6"/>
        <v>2765041</v>
      </c>
      <c r="Q33" s="110">
        <f t="shared" si="6"/>
        <v>0</v>
      </c>
      <c r="R33" s="110">
        <f t="shared" si="6"/>
        <v>0</v>
      </c>
      <c r="S33" s="110">
        <f t="shared" si="6"/>
        <v>2765041</v>
      </c>
    </row>
    <row r="34" spans="1:21" ht="36" customHeight="1">
      <c r="A34" s="274"/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"/>
      <c r="M34" s="111"/>
      <c r="N34" s="111"/>
      <c r="O34" s="111"/>
      <c r="P34" s="111"/>
      <c r="Q34" s="111"/>
      <c r="T34" s="53"/>
      <c r="U34" s="53"/>
    </row>
    <row r="35" spans="1:21" ht="31.5" customHeight="1">
      <c r="A35" s="104" t="s">
        <v>25</v>
      </c>
      <c r="B35" s="290" t="s">
        <v>2488</v>
      </c>
      <c r="C35" s="291"/>
      <c r="D35" s="291"/>
      <c r="E35" s="291"/>
      <c r="F35" s="291"/>
      <c r="G35" s="291"/>
      <c r="H35" s="291"/>
      <c r="I35" s="291"/>
      <c r="J35" s="291"/>
      <c r="K35" s="292"/>
      <c r="L35" s="281" t="s">
        <v>4195</v>
      </c>
      <c r="M35" s="281"/>
      <c r="N35" s="281"/>
      <c r="O35" s="281"/>
      <c r="P35" s="281" t="s">
        <v>4196</v>
      </c>
      <c r="Q35" s="281"/>
      <c r="R35" s="281"/>
      <c r="S35" s="281"/>
      <c r="T35" s="275" t="s">
        <v>20</v>
      </c>
    </row>
    <row r="36" spans="1:21" ht="42" customHeight="1">
      <c r="A36" s="79" t="s">
        <v>7</v>
      </c>
      <c r="B36" s="80" t="s">
        <v>31</v>
      </c>
      <c r="C36" s="80" t="s">
        <v>4</v>
      </c>
      <c r="D36" s="81" t="s">
        <v>5</v>
      </c>
      <c r="E36" s="81" t="s">
        <v>6</v>
      </c>
      <c r="F36" s="81" t="s">
        <v>8</v>
      </c>
      <c r="G36" s="81" t="s">
        <v>9</v>
      </c>
      <c r="H36" s="81" t="s">
        <v>22</v>
      </c>
      <c r="I36" s="81" t="s">
        <v>10</v>
      </c>
      <c r="J36" s="81" t="s">
        <v>11</v>
      </c>
      <c r="K36" s="79" t="s">
        <v>12</v>
      </c>
      <c r="L36" s="246" t="s">
        <v>3179</v>
      </c>
      <c r="M36" s="79" t="s">
        <v>3162</v>
      </c>
      <c r="N36" s="79" t="s">
        <v>29</v>
      </c>
      <c r="O36" s="79" t="s">
        <v>15</v>
      </c>
      <c r="P36" s="246" t="s">
        <v>3179</v>
      </c>
      <c r="Q36" s="79" t="s">
        <v>3162</v>
      </c>
      <c r="R36" s="79" t="s">
        <v>29</v>
      </c>
      <c r="S36" s="79" t="s">
        <v>3</v>
      </c>
      <c r="T36" s="276"/>
    </row>
    <row r="37" spans="1:21" ht="12.75" customHeight="1">
      <c r="A37" s="143">
        <v>1</v>
      </c>
      <c r="B37" s="15" t="s">
        <v>2489</v>
      </c>
      <c r="C37" s="15" t="s">
        <v>2490</v>
      </c>
      <c r="D37" s="15" t="s">
        <v>2491</v>
      </c>
      <c r="E37" s="15" t="s">
        <v>2492</v>
      </c>
      <c r="F37" s="15" t="s">
        <v>2444</v>
      </c>
      <c r="G37" s="15" t="s">
        <v>54</v>
      </c>
      <c r="H37" s="15" t="s">
        <v>2493</v>
      </c>
      <c r="I37" s="138" t="s">
        <v>2494</v>
      </c>
      <c r="J37" s="15" t="s">
        <v>695</v>
      </c>
      <c r="K37" s="84" t="s">
        <v>2495</v>
      </c>
      <c r="L37" s="14">
        <v>1232400</v>
      </c>
      <c r="M37" s="14">
        <v>0</v>
      </c>
      <c r="N37" s="14">
        <v>0</v>
      </c>
      <c r="O37" s="14">
        <f>L37+M37+N37</f>
        <v>1232400</v>
      </c>
      <c r="P37" s="14">
        <v>1232400</v>
      </c>
      <c r="Q37" s="14">
        <v>0</v>
      </c>
      <c r="R37" s="14">
        <v>0</v>
      </c>
      <c r="S37" s="14">
        <f>P37+Q37+R37</f>
        <v>1232400</v>
      </c>
      <c r="T37" s="84" t="s">
        <v>66</v>
      </c>
    </row>
    <row r="38" spans="1:21" ht="12.75" customHeight="1">
      <c r="A38" s="174">
        <v>2</v>
      </c>
      <c r="B38" s="15" t="s">
        <v>2489</v>
      </c>
      <c r="C38" s="15" t="s">
        <v>2496</v>
      </c>
      <c r="D38" s="15" t="s">
        <v>2497</v>
      </c>
      <c r="E38" s="15" t="s">
        <v>945</v>
      </c>
      <c r="F38" s="15" t="s">
        <v>2498</v>
      </c>
      <c r="G38" s="15" t="s">
        <v>552</v>
      </c>
      <c r="H38" s="15" t="s">
        <v>2499</v>
      </c>
      <c r="I38" s="138" t="s">
        <v>2500</v>
      </c>
      <c r="J38" s="15" t="s">
        <v>2501</v>
      </c>
      <c r="K38" s="84">
        <v>78</v>
      </c>
      <c r="L38" s="14">
        <v>31606</v>
      </c>
      <c r="M38" s="14">
        <v>63906</v>
      </c>
      <c r="N38" s="14">
        <v>0</v>
      </c>
      <c r="O38" s="14">
        <f>L38+M38+N38</f>
        <v>95512</v>
      </c>
      <c r="P38" s="14">
        <v>31606</v>
      </c>
      <c r="Q38" s="14">
        <v>63906</v>
      </c>
      <c r="R38" s="14">
        <v>0</v>
      </c>
      <c r="S38" s="14">
        <f>P38+Q38+R38</f>
        <v>95512</v>
      </c>
      <c r="T38" s="84" t="s">
        <v>66</v>
      </c>
    </row>
    <row r="39" spans="1:21" ht="12.75" customHeight="1">
      <c r="A39" s="143">
        <v>3</v>
      </c>
      <c r="B39" s="15" t="s">
        <v>2489</v>
      </c>
      <c r="C39" s="15" t="s">
        <v>2502</v>
      </c>
      <c r="D39" s="15" t="s">
        <v>2503</v>
      </c>
      <c r="E39" s="15" t="s">
        <v>2504</v>
      </c>
      <c r="F39" s="15" t="s">
        <v>2505</v>
      </c>
      <c r="G39" s="15" t="s">
        <v>2506</v>
      </c>
      <c r="H39" s="15" t="s">
        <v>2507</v>
      </c>
      <c r="I39" s="138" t="s">
        <v>2508</v>
      </c>
      <c r="J39" s="15" t="s">
        <v>59</v>
      </c>
      <c r="K39" s="84" t="s">
        <v>2509</v>
      </c>
      <c r="L39" s="14">
        <v>98785</v>
      </c>
      <c r="M39" s="14">
        <v>28016</v>
      </c>
      <c r="N39" s="14">
        <v>186220</v>
      </c>
      <c r="O39" s="14">
        <f>L39+M39+N39</f>
        <v>313021</v>
      </c>
      <c r="P39" s="14">
        <v>98785</v>
      </c>
      <c r="Q39" s="14">
        <v>28016</v>
      </c>
      <c r="R39" s="14">
        <v>186220</v>
      </c>
      <c r="S39" s="14">
        <f>P39+Q39+R39</f>
        <v>313021</v>
      </c>
      <c r="T39" s="84" t="s">
        <v>66</v>
      </c>
    </row>
    <row r="40" spans="1:21" ht="12.75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  <c r="L40" s="110">
        <f t="shared" ref="L40:S40" si="7">SUM(L37:L39)</f>
        <v>1362791</v>
      </c>
      <c r="M40" s="110">
        <f t="shared" si="7"/>
        <v>91922</v>
      </c>
      <c r="N40" s="110">
        <f t="shared" si="7"/>
        <v>186220</v>
      </c>
      <c r="O40" s="110">
        <f t="shared" si="7"/>
        <v>1640933</v>
      </c>
      <c r="P40" s="110">
        <f t="shared" si="7"/>
        <v>1362791</v>
      </c>
      <c r="Q40" s="110">
        <f t="shared" si="7"/>
        <v>91922</v>
      </c>
      <c r="R40" s="110">
        <f t="shared" si="7"/>
        <v>186220</v>
      </c>
      <c r="S40" s="110">
        <f t="shared" si="7"/>
        <v>1640933</v>
      </c>
    </row>
    <row r="41" spans="1:21" ht="36" customHeight="1">
      <c r="A41" s="274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"/>
      <c r="M41" s="111"/>
      <c r="N41" s="111"/>
      <c r="O41" s="111"/>
      <c r="P41" s="111"/>
      <c r="Q41" s="111"/>
      <c r="T41" s="53"/>
      <c r="U41" s="53"/>
    </row>
    <row r="42" spans="1:21" ht="31.5" customHeight="1">
      <c r="A42" s="104" t="s">
        <v>41</v>
      </c>
      <c r="B42" s="290" t="s">
        <v>3271</v>
      </c>
      <c r="C42" s="291"/>
      <c r="D42" s="291"/>
      <c r="E42" s="291"/>
      <c r="F42" s="291"/>
      <c r="G42" s="291"/>
      <c r="H42" s="291"/>
      <c r="I42" s="291"/>
      <c r="J42" s="291"/>
      <c r="K42" s="292"/>
      <c r="L42" s="281" t="s">
        <v>4195</v>
      </c>
      <c r="M42" s="281"/>
      <c r="N42" s="281"/>
      <c r="O42" s="281"/>
      <c r="P42" s="281" t="s">
        <v>4196</v>
      </c>
      <c r="Q42" s="281"/>
      <c r="R42" s="281"/>
      <c r="S42" s="281"/>
      <c r="T42" s="275" t="s">
        <v>20</v>
      </c>
    </row>
    <row r="43" spans="1:21" ht="42" customHeight="1">
      <c r="A43" s="79" t="s">
        <v>7</v>
      </c>
      <c r="B43" s="80" t="s">
        <v>31</v>
      </c>
      <c r="C43" s="80" t="s">
        <v>4</v>
      </c>
      <c r="D43" s="81" t="s">
        <v>5</v>
      </c>
      <c r="E43" s="81" t="s">
        <v>6</v>
      </c>
      <c r="F43" s="81" t="s">
        <v>8</v>
      </c>
      <c r="G43" s="81" t="s">
        <v>9</v>
      </c>
      <c r="H43" s="81" t="s">
        <v>22</v>
      </c>
      <c r="I43" s="81" t="s">
        <v>10</v>
      </c>
      <c r="J43" s="81" t="s">
        <v>11</v>
      </c>
      <c r="K43" s="79" t="s">
        <v>12</v>
      </c>
      <c r="L43" s="201" t="s">
        <v>3179</v>
      </c>
      <c r="M43" s="79" t="s">
        <v>3162</v>
      </c>
      <c r="N43" s="79" t="s">
        <v>29</v>
      </c>
      <c r="O43" s="79" t="s">
        <v>15</v>
      </c>
      <c r="P43" s="201" t="s">
        <v>3179</v>
      </c>
      <c r="Q43" s="79" t="s">
        <v>3162</v>
      </c>
      <c r="R43" s="79" t="s">
        <v>29</v>
      </c>
      <c r="S43" s="79" t="s">
        <v>3</v>
      </c>
      <c r="T43" s="276"/>
    </row>
    <row r="44" spans="1:21" ht="12.75" customHeight="1">
      <c r="A44" s="202">
        <v>1</v>
      </c>
      <c r="B44" s="15" t="s">
        <v>3272</v>
      </c>
      <c r="C44" s="15" t="s">
        <v>3273</v>
      </c>
      <c r="D44" s="15" t="s">
        <v>3274</v>
      </c>
      <c r="E44" s="15"/>
      <c r="F44" s="15" t="s">
        <v>62</v>
      </c>
      <c r="G44" s="15" t="s">
        <v>3275</v>
      </c>
      <c r="H44" s="15" t="s">
        <v>3276</v>
      </c>
      <c r="I44" s="138">
        <v>50099127</v>
      </c>
      <c r="J44" s="15" t="s">
        <v>695</v>
      </c>
      <c r="K44" s="84">
        <v>420</v>
      </c>
      <c r="L44" s="14">
        <v>1191740</v>
      </c>
      <c r="M44" s="14">
        <v>0</v>
      </c>
      <c r="N44" s="14">
        <v>0</v>
      </c>
      <c r="O44" s="14">
        <f>L44+M44+N44</f>
        <v>1191740</v>
      </c>
      <c r="P44" s="14">
        <v>1191740</v>
      </c>
      <c r="Q44" s="14">
        <v>0</v>
      </c>
      <c r="R44" s="14">
        <v>0</v>
      </c>
      <c r="S44" s="14">
        <f>P44+Q44+R44</f>
        <v>1191740</v>
      </c>
      <c r="T44" s="84" t="s">
        <v>52</v>
      </c>
    </row>
    <row r="45" spans="1:21" ht="12.75" customHeight="1">
      <c r="A45" s="282"/>
      <c r="B45" s="283"/>
      <c r="C45" s="283"/>
      <c r="D45" s="283"/>
      <c r="E45" s="283"/>
      <c r="F45" s="283"/>
      <c r="G45" s="283"/>
      <c r="H45" s="283"/>
      <c r="I45" s="283"/>
      <c r="J45" s="283"/>
      <c r="K45" s="284"/>
      <c r="L45" s="110">
        <f t="shared" ref="L45:S45" si="8">SUM(L44:L44)</f>
        <v>1191740</v>
      </c>
      <c r="M45" s="110">
        <f t="shared" si="8"/>
        <v>0</v>
      </c>
      <c r="N45" s="110">
        <f t="shared" si="8"/>
        <v>0</v>
      </c>
      <c r="O45" s="110">
        <f t="shared" si="8"/>
        <v>1191740</v>
      </c>
      <c r="P45" s="110">
        <f t="shared" si="8"/>
        <v>1191740</v>
      </c>
      <c r="Q45" s="110">
        <f t="shared" si="8"/>
        <v>0</v>
      </c>
      <c r="R45" s="110">
        <f t="shared" si="8"/>
        <v>0</v>
      </c>
      <c r="S45" s="110">
        <f t="shared" si="8"/>
        <v>1191740</v>
      </c>
    </row>
    <row r="46" spans="1:21" ht="36" customHeight="1">
      <c r="A46" s="274"/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"/>
      <c r="M46" s="111"/>
      <c r="N46" s="111"/>
      <c r="O46" s="111"/>
      <c r="P46" s="111"/>
      <c r="Q46" s="111"/>
      <c r="T46" s="53"/>
      <c r="U46" s="53"/>
    </row>
    <row r="47" spans="1:21" ht="31.5" customHeight="1">
      <c r="A47" s="104" t="s">
        <v>42</v>
      </c>
      <c r="B47" s="290" t="s">
        <v>3305</v>
      </c>
      <c r="C47" s="291"/>
      <c r="D47" s="291"/>
      <c r="E47" s="291"/>
      <c r="F47" s="291"/>
      <c r="G47" s="291"/>
      <c r="H47" s="291"/>
      <c r="I47" s="291"/>
      <c r="J47" s="291"/>
      <c r="K47" s="292"/>
      <c r="L47" s="281" t="s">
        <v>4195</v>
      </c>
      <c r="M47" s="281"/>
      <c r="N47" s="281"/>
      <c r="O47" s="281"/>
      <c r="P47" s="281" t="s">
        <v>4196</v>
      </c>
      <c r="Q47" s="281"/>
      <c r="R47" s="281"/>
      <c r="S47" s="281"/>
      <c r="T47" s="275" t="s">
        <v>20</v>
      </c>
    </row>
    <row r="48" spans="1:21" ht="42" customHeight="1">
      <c r="A48" s="79" t="s">
        <v>7</v>
      </c>
      <c r="B48" s="80" t="s">
        <v>31</v>
      </c>
      <c r="C48" s="80" t="s">
        <v>4</v>
      </c>
      <c r="D48" s="81" t="s">
        <v>5</v>
      </c>
      <c r="E48" s="81" t="s">
        <v>6</v>
      </c>
      <c r="F48" s="81" t="s">
        <v>8</v>
      </c>
      <c r="G48" s="81" t="s">
        <v>9</v>
      </c>
      <c r="H48" s="81" t="s">
        <v>22</v>
      </c>
      <c r="I48" s="81" t="s">
        <v>10</v>
      </c>
      <c r="J48" s="81" t="s">
        <v>11</v>
      </c>
      <c r="K48" s="79" t="s">
        <v>12</v>
      </c>
      <c r="L48" s="246" t="s">
        <v>3179</v>
      </c>
      <c r="M48" s="79" t="s">
        <v>3162</v>
      </c>
      <c r="N48" s="79" t="s">
        <v>29</v>
      </c>
      <c r="O48" s="79" t="s">
        <v>15</v>
      </c>
      <c r="P48" s="246" t="s">
        <v>3179</v>
      </c>
      <c r="Q48" s="79" t="s">
        <v>3162</v>
      </c>
      <c r="R48" s="79" t="s">
        <v>29</v>
      </c>
      <c r="S48" s="79" t="s">
        <v>3</v>
      </c>
      <c r="T48" s="276"/>
    </row>
    <row r="49" spans="1:21" ht="12.75" customHeight="1">
      <c r="A49" s="202">
        <v>1</v>
      </c>
      <c r="B49" s="15" t="s">
        <v>3318</v>
      </c>
      <c r="C49" s="15" t="s">
        <v>4194</v>
      </c>
      <c r="D49" s="15" t="s">
        <v>3309</v>
      </c>
      <c r="E49" s="15" t="s">
        <v>3310</v>
      </c>
      <c r="F49" s="15" t="s">
        <v>3308</v>
      </c>
      <c r="G49" s="15" t="s">
        <v>3311</v>
      </c>
      <c r="H49" s="15" t="s">
        <v>3312</v>
      </c>
      <c r="I49" s="15" t="s">
        <v>3313</v>
      </c>
      <c r="J49" s="84" t="s">
        <v>59</v>
      </c>
      <c r="K49" s="14">
        <v>250</v>
      </c>
      <c r="L49" s="14">
        <v>255808</v>
      </c>
      <c r="M49" s="14">
        <v>107096</v>
      </c>
      <c r="N49" s="14">
        <v>937385</v>
      </c>
      <c r="O49" s="14">
        <f t="shared" ref="O49:O50" si="9">L49+M49+N49</f>
        <v>1300289</v>
      </c>
      <c r="P49" s="14">
        <v>255808</v>
      </c>
      <c r="Q49" s="14">
        <v>107096</v>
      </c>
      <c r="R49" s="14">
        <v>937385</v>
      </c>
      <c r="S49" s="14">
        <f t="shared" ref="S49:S50" si="10">P49+Q49+R49</f>
        <v>1300289</v>
      </c>
      <c r="T49" s="84" t="s">
        <v>52</v>
      </c>
    </row>
    <row r="50" spans="1:21" ht="12.75" customHeight="1">
      <c r="A50" s="202">
        <v>2</v>
      </c>
      <c r="B50" s="15" t="s">
        <v>3318</v>
      </c>
      <c r="C50" s="15" t="s">
        <v>230</v>
      </c>
      <c r="D50" s="15" t="s">
        <v>3314</v>
      </c>
      <c r="E50" s="15" t="s">
        <v>3310</v>
      </c>
      <c r="F50" s="15" t="s">
        <v>3308</v>
      </c>
      <c r="G50" s="15" t="s">
        <v>3311</v>
      </c>
      <c r="H50" s="15" t="s">
        <v>3315</v>
      </c>
      <c r="I50" s="15" t="s">
        <v>3316</v>
      </c>
      <c r="J50" s="84" t="s">
        <v>3317</v>
      </c>
      <c r="K50" s="14">
        <v>33</v>
      </c>
      <c r="L50" s="14">
        <v>4964</v>
      </c>
      <c r="M50" s="14">
        <v>0</v>
      </c>
      <c r="N50" s="14">
        <v>0</v>
      </c>
      <c r="O50" s="14">
        <f t="shared" si="9"/>
        <v>4964</v>
      </c>
      <c r="P50" s="14">
        <v>4964</v>
      </c>
      <c r="Q50" s="14">
        <v>0</v>
      </c>
      <c r="R50" s="14">
        <v>0</v>
      </c>
      <c r="S50" s="14">
        <f t="shared" si="10"/>
        <v>4964</v>
      </c>
      <c r="T50" s="84" t="s">
        <v>52</v>
      </c>
    </row>
    <row r="51" spans="1:21" ht="12.75" customHeight="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4"/>
      <c r="L51" s="110">
        <f t="shared" ref="L51:S51" si="11">SUM(L49:L50)</f>
        <v>260772</v>
      </c>
      <c r="M51" s="110">
        <f t="shared" si="11"/>
        <v>107096</v>
      </c>
      <c r="N51" s="110">
        <f t="shared" si="11"/>
        <v>937385</v>
      </c>
      <c r="O51" s="110">
        <f t="shared" si="11"/>
        <v>1305253</v>
      </c>
      <c r="P51" s="110">
        <f t="shared" si="11"/>
        <v>260772</v>
      </c>
      <c r="Q51" s="110">
        <f t="shared" si="11"/>
        <v>107096</v>
      </c>
      <c r="R51" s="110">
        <f t="shared" si="11"/>
        <v>937385</v>
      </c>
      <c r="S51" s="110">
        <f t="shared" si="11"/>
        <v>1305253</v>
      </c>
    </row>
    <row r="52" spans="1:21" ht="36" customHeight="1">
      <c r="A52" s="274"/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27"/>
      <c r="M52" s="111"/>
      <c r="N52" s="111"/>
      <c r="O52" s="111"/>
      <c r="P52" s="111"/>
      <c r="Q52" s="111"/>
      <c r="T52" s="53"/>
      <c r="U52" s="53"/>
    </row>
    <row r="53" spans="1:21" ht="31.5" customHeight="1">
      <c r="A53" s="250" t="s">
        <v>37</v>
      </c>
      <c r="B53" s="309" t="s">
        <v>2461</v>
      </c>
      <c r="C53" s="309"/>
      <c r="D53" s="309"/>
      <c r="E53" s="309"/>
      <c r="F53" s="309"/>
      <c r="G53" s="309"/>
      <c r="H53" s="309"/>
      <c r="I53" s="309"/>
      <c r="J53" s="309"/>
      <c r="K53" s="309"/>
      <c r="L53" s="281" t="s">
        <v>4195</v>
      </c>
      <c r="M53" s="281"/>
      <c r="N53" s="281"/>
      <c r="O53" s="281"/>
      <c r="P53" s="281" t="s">
        <v>4196</v>
      </c>
      <c r="Q53" s="281"/>
      <c r="R53" s="281"/>
      <c r="S53" s="281"/>
      <c r="T53" s="300" t="s">
        <v>20</v>
      </c>
    </row>
    <row r="54" spans="1:21" ht="42" customHeight="1">
      <c r="A54" s="79" t="s">
        <v>7</v>
      </c>
      <c r="B54" s="80" t="s">
        <v>31</v>
      </c>
      <c r="C54" s="80" t="s">
        <v>4</v>
      </c>
      <c r="D54" s="81" t="s">
        <v>5</v>
      </c>
      <c r="E54" s="81" t="s">
        <v>6</v>
      </c>
      <c r="F54" s="81" t="s">
        <v>8</v>
      </c>
      <c r="G54" s="81" t="s">
        <v>9</v>
      </c>
      <c r="H54" s="81" t="s">
        <v>22</v>
      </c>
      <c r="I54" s="81" t="s">
        <v>10</v>
      </c>
      <c r="J54" s="81" t="s">
        <v>11</v>
      </c>
      <c r="K54" s="79" t="s">
        <v>12</v>
      </c>
      <c r="L54" s="246" t="s">
        <v>3179</v>
      </c>
      <c r="M54" s="79" t="s">
        <v>3162</v>
      </c>
      <c r="N54" s="79" t="s">
        <v>29</v>
      </c>
      <c r="O54" s="79" t="s">
        <v>15</v>
      </c>
      <c r="P54" s="246" t="s">
        <v>3179</v>
      </c>
      <c r="Q54" s="79" t="s">
        <v>3162</v>
      </c>
      <c r="R54" s="79" t="s">
        <v>29</v>
      </c>
      <c r="S54" s="79" t="s">
        <v>3</v>
      </c>
      <c r="T54" s="300"/>
    </row>
    <row r="55" spans="1:21" ht="12.75" customHeight="1">
      <c r="A55" s="84">
        <v>1</v>
      </c>
      <c r="B55" s="15" t="s">
        <v>2542</v>
      </c>
      <c r="C55" s="15" t="s">
        <v>2568</v>
      </c>
      <c r="D55" s="15" t="s">
        <v>2544</v>
      </c>
      <c r="E55" s="15" t="s">
        <v>786</v>
      </c>
      <c r="F55" s="15" t="s">
        <v>593</v>
      </c>
      <c r="G55" s="15" t="s">
        <v>594</v>
      </c>
      <c r="H55" s="15" t="s">
        <v>2569</v>
      </c>
      <c r="I55" s="15" t="s">
        <v>2570</v>
      </c>
      <c r="J55" s="15" t="s">
        <v>59</v>
      </c>
      <c r="K55" s="312">
        <v>600</v>
      </c>
      <c r="L55" s="21">
        <v>548508</v>
      </c>
      <c r="M55" s="21">
        <v>337706</v>
      </c>
      <c r="N55" s="21">
        <v>1848792</v>
      </c>
      <c r="O55" s="14">
        <f>L55+M55+N55</f>
        <v>2735006</v>
      </c>
      <c r="P55" s="21">
        <v>548508</v>
      </c>
      <c r="Q55" s="21">
        <v>337706</v>
      </c>
      <c r="R55" s="21">
        <v>1848792</v>
      </c>
      <c r="S55" s="14">
        <f t="shared" ref="S55:S57" si="12">P55+Q55+R55</f>
        <v>2735006</v>
      </c>
      <c r="T55" s="84" t="s">
        <v>66</v>
      </c>
    </row>
    <row r="56" spans="1:21" ht="12.75" customHeight="1">
      <c r="A56" s="84">
        <v>2</v>
      </c>
      <c r="B56" s="15" t="s">
        <v>2542</v>
      </c>
      <c r="C56" s="15" t="s">
        <v>2571</v>
      </c>
      <c r="D56" s="15" t="s">
        <v>2544</v>
      </c>
      <c r="E56" s="15" t="s">
        <v>786</v>
      </c>
      <c r="F56" s="15" t="s">
        <v>593</v>
      </c>
      <c r="G56" s="15" t="s">
        <v>594</v>
      </c>
      <c r="H56" s="15" t="s">
        <v>2572</v>
      </c>
      <c r="I56" s="15" t="s">
        <v>2573</v>
      </c>
      <c r="J56" s="15" t="s">
        <v>59</v>
      </c>
      <c r="K56" s="313"/>
      <c r="L56" s="21">
        <v>30</v>
      </c>
      <c r="M56" s="21">
        <v>6</v>
      </c>
      <c r="N56" s="21">
        <v>100</v>
      </c>
      <c r="O56" s="14">
        <f>L56+M56+N56</f>
        <v>136</v>
      </c>
      <c r="P56" s="21">
        <v>30</v>
      </c>
      <c r="Q56" s="21">
        <v>6</v>
      </c>
      <c r="R56" s="21">
        <v>100</v>
      </c>
      <c r="S56" s="14">
        <f t="shared" si="12"/>
        <v>136</v>
      </c>
      <c r="T56" s="84" t="s">
        <v>66</v>
      </c>
    </row>
    <row r="57" spans="1:21" ht="12.75" customHeight="1">
      <c r="A57" s="181">
        <v>3</v>
      </c>
      <c r="B57" s="15" t="s">
        <v>2542</v>
      </c>
      <c r="C57" s="180" t="s">
        <v>2575</v>
      </c>
      <c r="D57" s="182" t="s">
        <v>2576</v>
      </c>
      <c r="E57" s="182"/>
      <c r="F57" s="81" t="s">
        <v>593</v>
      </c>
      <c r="G57" s="81" t="s">
        <v>594</v>
      </c>
      <c r="H57" s="310" t="s">
        <v>2574</v>
      </c>
      <c r="I57" s="310"/>
      <c r="J57" s="310"/>
      <c r="K57" s="311"/>
      <c r="L57" s="21">
        <v>200000</v>
      </c>
      <c r="M57" s="21">
        <v>0</v>
      </c>
      <c r="N57" s="21">
        <v>0</v>
      </c>
      <c r="O57" s="14">
        <f>L57+M57+N57</f>
        <v>200000</v>
      </c>
      <c r="P57" s="21">
        <v>900000</v>
      </c>
      <c r="Q57" s="21">
        <v>0</v>
      </c>
      <c r="R57" s="21">
        <v>0</v>
      </c>
      <c r="S57" s="14">
        <f t="shared" si="12"/>
        <v>900000</v>
      </c>
      <c r="T57" s="84" t="s">
        <v>66</v>
      </c>
    </row>
    <row r="58" spans="1:21" ht="12.75" customHeight="1">
      <c r="A58" s="282"/>
      <c r="B58" s="283"/>
      <c r="C58" s="283"/>
      <c r="D58" s="283"/>
      <c r="E58" s="283"/>
      <c r="F58" s="283"/>
      <c r="G58" s="283"/>
      <c r="H58" s="283"/>
      <c r="I58" s="283"/>
      <c r="J58" s="283"/>
      <c r="K58" s="284"/>
      <c r="L58" s="24">
        <f t="shared" ref="L58:S58" si="13">SUM(L55:L57)</f>
        <v>748538</v>
      </c>
      <c r="M58" s="24">
        <f t="shared" si="13"/>
        <v>337712</v>
      </c>
      <c r="N58" s="24">
        <f t="shared" si="13"/>
        <v>1848892</v>
      </c>
      <c r="O58" s="24">
        <f t="shared" si="13"/>
        <v>2935142</v>
      </c>
      <c r="P58" s="24">
        <f t="shared" si="13"/>
        <v>1448538</v>
      </c>
      <c r="Q58" s="24">
        <f t="shared" si="13"/>
        <v>337712</v>
      </c>
      <c r="R58" s="24">
        <f t="shared" si="13"/>
        <v>1848892</v>
      </c>
      <c r="S58" s="24">
        <f t="shared" si="13"/>
        <v>3635142</v>
      </c>
    </row>
    <row r="59" spans="1:21" ht="36" customHeight="1">
      <c r="A59" s="274"/>
      <c r="B59" s="274"/>
      <c r="C59" s="274"/>
      <c r="D59" s="274"/>
      <c r="E59" s="274"/>
      <c r="F59" s="274"/>
      <c r="G59" s="274"/>
      <c r="H59" s="274"/>
      <c r="I59" s="274"/>
      <c r="J59" s="274"/>
      <c r="K59" s="274"/>
      <c r="L59" s="27"/>
      <c r="M59" s="111"/>
      <c r="N59" s="111"/>
      <c r="O59" s="111"/>
      <c r="P59" s="111"/>
      <c r="Q59" s="111"/>
      <c r="T59" s="53"/>
      <c r="U59" s="53"/>
    </row>
    <row r="60" spans="1:21" ht="31.5" customHeight="1">
      <c r="A60" s="104" t="s">
        <v>40</v>
      </c>
      <c r="B60" s="290" t="s">
        <v>3160</v>
      </c>
      <c r="C60" s="291"/>
      <c r="D60" s="291"/>
      <c r="E60" s="291"/>
      <c r="F60" s="291"/>
      <c r="G60" s="291"/>
      <c r="H60" s="291"/>
      <c r="I60" s="291"/>
      <c r="J60" s="291"/>
      <c r="K60" s="292"/>
      <c r="L60" s="281" t="s">
        <v>4197</v>
      </c>
      <c r="M60" s="281"/>
      <c r="N60" s="281"/>
      <c r="O60" s="281"/>
      <c r="P60" s="285" t="s">
        <v>4196</v>
      </c>
      <c r="Q60" s="285"/>
      <c r="R60" s="285"/>
      <c r="S60" s="285"/>
      <c r="T60" s="275" t="s">
        <v>20</v>
      </c>
    </row>
    <row r="61" spans="1:21" ht="42" customHeight="1">
      <c r="A61" s="79" t="s">
        <v>7</v>
      </c>
      <c r="B61" s="80" t="s">
        <v>31</v>
      </c>
      <c r="C61" s="80" t="s">
        <v>4</v>
      </c>
      <c r="D61" s="81" t="s">
        <v>5</v>
      </c>
      <c r="E61" s="81" t="s">
        <v>6</v>
      </c>
      <c r="F61" s="81" t="s">
        <v>8</v>
      </c>
      <c r="G61" s="81" t="s">
        <v>9</v>
      </c>
      <c r="H61" s="81" t="s">
        <v>22</v>
      </c>
      <c r="I61" s="81" t="s">
        <v>10</v>
      </c>
      <c r="J61" s="81" t="s">
        <v>11</v>
      </c>
      <c r="K61" s="79" t="s">
        <v>12</v>
      </c>
      <c r="L61" s="183" t="s">
        <v>3179</v>
      </c>
      <c r="M61" s="79" t="s">
        <v>3162</v>
      </c>
      <c r="N61" s="79" t="s">
        <v>29</v>
      </c>
      <c r="O61" s="79" t="s">
        <v>15</v>
      </c>
      <c r="P61" s="183" t="s">
        <v>3179</v>
      </c>
      <c r="Q61" s="79" t="s">
        <v>3162</v>
      </c>
      <c r="R61" s="79" t="s">
        <v>29</v>
      </c>
      <c r="S61" s="79" t="s">
        <v>3</v>
      </c>
      <c r="T61" s="276"/>
    </row>
    <row r="62" spans="1:21" ht="12.75" customHeight="1">
      <c r="A62" s="143">
        <v>1</v>
      </c>
      <c r="B62" s="15" t="s">
        <v>2455</v>
      </c>
      <c r="C62" s="15" t="s">
        <v>3154</v>
      </c>
      <c r="D62" s="15" t="s">
        <v>2578</v>
      </c>
      <c r="E62" s="15" t="s">
        <v>18</v>
      </c>
      <c r="F62" s="15" t="s">
        <v>787</v>
      </c>
      <c r="G62" s="15" t="s">
        <v>3155</v>
      </c>
      <c r="H62" s="15" t="s">
        <v>3156</v>
      </c>
      <c r="I62" s="15" t="s">
        <v>3157</v>
      </c>
      <c r="J62" s="15" t="s">
        <v>695</v>
      </c>
      <c r="K62" s="84">
        <v>80</v>
      </c>
      <c r="L62" s="14">
        <v>137500</v>
      </c>
      <c r="M62" s="14">
        <v>0</v>
      </c>
      <c r="N62" s="14">
        <v>0</v>
      </c>
      <c r="O62" s="14">
        <f>L62+M62+N62</f>
        <v>137500</v>
      </c>
      <c r="P62" s="14">
        <v>0</v>
      </c>
      <c r="Q62" s="14">
        <v>0</v>
      </c>
      <c r="R62" s="14">
        <v>0</v>
      </c>
      <c r="S62" s="14">
        <f>P62+Q62+R62</f>
        <v>0</v>
      </c>
      <c r="T62" s="200" t="s">
        <v>52</v>
      </c>
    </row>
    <row r="63" spans="1:21" ht="12.75" customHeight="1">
      <c r="A63" s="143">
        <v>2</v>
      </c>
      <c r="B63" s="15" t="s">
        <v>2455</v>
      </c>
      <c r="C63" s="15" t="s">
        <v>3154</v>
      </c>
      <c r="D63" s="15" t="s">
        <v>2578</v>
      </c>
      <c r="E63" s="15" t="s">
        <v>18</v>
      </c>
      <c r="F63" s="15" t="s">
        <v>787</v>
      </c>
      <c r="G63" s="15" t="s">
        <v>3155</v>
      </c>
      <c r="H63" s="15" t="s">
        <v>3158</v>
      </c>
      <c r="I63" s="15" t="s">
        <v>3159</v>
      </c>
      <c r="J63" s="15" t="s">
        <v>59</v>
      </c>
      <c r="K63" s="84">
        <v>165</v>
      </c>
      <c r="L63" s="14">
        <v>271910</v>
      </c>
      <c r="M63" s="14">
        <v>120000</v>
      </c>
      <c r="N63" s="14">
        <v>514455</v>
      </c>
      <c r="O63" s="14">
        <f>L63+M63+N63</f>
        <v>906365</v>
      </c>
      <c r="P63" s="14">
        <v>0</v>
      </c>
      <c r="Q63" s="14">
        <v>0</v>
      </c>
      <c r="R63" s="14">
        <v>0</v>
      </c>
      <c r="S63" s="14">
        <f>P63+Q63+R63</f>
        <v>0</v>
      </c>
      <c r="T63" s="200" t="s">
        <v>52</v>
      </c>
    </row>
    <row r="64" spans="1:21" ht="12.75" customHeight="1">
      <c r="A64" s="282"/>
      <c r="B64" s="283"/>
      <c r="C64" s="283"/>
      <c r="D64" s="283"/>
      <c r="E64" s="283"/>
      <c r="F64" s="283"/>
      <c r="G64" s="283"/>
      <c r="H64" s="283"/>
      <c r="I64" s="283"/>
      <c r="J64" s="283"/>
      <c r="K64" s="284"/>
      <c r="L64" s="110">
        <f t="shared" ref="L64:S64" si="14">SUM(L62:L63)</f>
        <v>409410</v>
      </c>
      <c r="M64" s="110">
        <f t="shared" si="14"/>
        <v>120000</v>
      </c>
      <c r="N64" s="110">
        <f t="shared" si="14"/>
        <v>514455</v>
      </c>
      <c r="O64" s="110">
        <f t="shared" si="14"/>
        <v>1043865</v>
      </c>
      <c r="P64" s="110">
        <f t="shared" si="14"/>
        <v>0</v>
      </c>
      <c r="Q64" s="110">
        <f t="shared" si="14"/>
        <v>0</v>
      </c>
      <c r="R64" s="110">
        <f t="shared" si="14"/>
        <v>0</v>
      </c>
      <c r="S64" s="110">
        <f t="shared" si="14"/>
        <v>0</v>
      </c>
    </row>
    <row r="65" spans="1:21" ht="36" customHeight="1">
      <c r="A65" s="274"/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</row>
    <row r="66" spans="1:21" ht="32.1" customHeight="1">
      <c r="A66" s="104" t="s">
        <v>38</v>
      </c>
      <c r="B66" s="318" t="s">
        <v>3161</v>
      </c>
      <c r="C66" s="319"/>
      <c r="D66" s="319"/>
      <c r="E66" s="319"/>
      <c r="F66" s="319"/>
      <c r="G66" s="319"/>
      <c r="H66" s="319"/>
      <c r="I66" s="319"/>
      <c r="J66" s="319"/>
      <c r="K66" s="320"/>
      <c r="L66" s="281" t="s">
        <v>4197</v>
      </c>
      <c r="M66" s="281"/>
      <c r="N66" s="281"/>
      <c r="O66" s="281"/>
      <c r="P66" s="285" t="s">
        <v>4196</v>
      </c>
      <c r="Q66" s="285"/>
      <c r="R66" s="285"/>
      <c r="S66" s="285"/>
      <c r="T66" s="315" t="s">
        <v>20</v>
      </c>
    </row>
    <row r="67" spans="1:21" ht="55.2" customHeight="1">
      <c r="A67" s="79" t="s">
        <v>7</v>
      </c>
      <c r="B67" s="196" t="s">
        <v>31</v>
      </c>
      <c r="C67" s="196" t="s">
        <v>4</v>
      </c>
      <c r="D67" s="197" t="s">
        <v>5</v>
      </c>
      <c r="E67" s="197" t="s">
        <v>6</v>
      </c>
      <c r="F67" s="197" t="s">
        <v>8</v>
      </c>
      <c r="G67" s="197" t="s">
        <v>9</v>
      </c>
      <c r="H67" s="197" t="s">
        <v>22</v>
      </c>
      <c r="I67" s="197" t="s">
        <v>10</v>
      </c>
      <c r="J67" s="197" t="s">
        <v>11</v>
      </c>
      <c r="K67" s="198" t="s">
        <v>12</v>
      </c>
      <c r="L67" s="183" t="s">
        <v>3179</v>
      </c>
      <c r="M67" s="79" t="s">
        <v>3162</v>
      </c>
      <c r="N67" s="79" t="s">
        <v>29</v>
      </c>
      <c r="O67" s="79" t="s">
        <v>15</v>
      </c>
      <c r="P67" s="183" t="s">
        <v>3178</v>
      </c>
      <c r="Q67" s="79" t="s">
        <v>3162</v>
      </c>
      <c r="R67" s="79" t="s">
        <v>29</v>
      </c>
      <c r="S67" s="79" t="s">
        <v>3</v>
      </c>
      <c r="T67" s="316"/>
    </row>
    <row r="68" spans="1:21" ht="12.75" customHeight="1">
      <c r="A68" s="84">
        <v>1</v>
      </c>
      <c r="B68" s="199" t="s">
        <v>3163</v>
      </c>
      <c r="C68" s="199" t="s">
        <v>3164</v>
      </c>
      <c r="D68" s="199" t="s">
        <v>3165</v>
      </c>
      <c r="E68" s="199" t="s">
        <v>784</v>
      </c>
      <c r="F68" s="199" t="s">
        <v>787</v>
      </c>
      <c r="G68" s="199" t="s">
        <v>788</v>
      </c>
      <c r="H68" s="199" t="s">
        <v>3166</v>
      </c>
      <c r="I68" s="199" t="s">
        <v>3167</v>
      </c>
      <c r="J68" s="199" t="s">
        <v>59</v>
      </c>
      <c r="K68" s="47">
        <v>190</v>
      </c>
      <c r="L68" s="14">
        <v>173288</v>
      </c>
      <c r="M68" s="14">
        <v>98514</v>
      </c>
      <c r="N68" s="21">
        <v>620828</v>
      </c>
      <c r="O68" s="21">
        <f>L68+M68+N68</f>
        <v>892630</v>
      </c>
      <c r="P68" s="14">
        <v>0</v>
      </c>
      <c r="Q68" s="14">
        <v>0</v>
      </c>
      <c r="R68" s="21">
        <v>0</v>
      </c>
      <c r="S68" s="21">
        <f t="shared" ref="S68:S71" si="15">P68+Q68+R68</f>
        <v>0</v>
      </c>
      <c r="T68" s="317"/>
    </row>
    <row r="69" spans="1:21" ht="12.75" customHeight="1">
      <c r="A69" s="84">
        <v>2</v>
      </c>
      <c r="B69" s="199" t="s">
        <v>3163</v>
      </c>
      <c r="C69" s="199" t="s">
        <v>3168</v>
      </c>
      <c r="D69" s="199" t="s">
        <v>3165</v>
      </c>
      <c r="E69" s="199" t="s">
        <v>784</v>
      </c>
      <c r="F69" s="199" t="s">
        <v>787</v>
      </c>
      <c r="G69" s="199" t="s">
        <v>788</v>
      </c>
      <c r="H69" s="199" t="s">
        <v>3169</v>
      </c>
      <c r="I69" s="199" t="s">
        <v>3170</v>
      </c>
      <c r="J69" s="199" t="s">
        <v>59</v>
      </c>
      <c r="K69" s="47">
        <v>190</v>
      </c>
      <c r="L69" s="14">
        <v>204084</v>
      </c>
      <c r="M69" s="14">
        <v>128201</v>
      </c>
      <c r="N69" s="21">
        <v>608700</v>
      </c>
      <c r="O69" s="21">
        <f t="shared" ref="O69:O71" si="16">L69+M69+N69</f>
        <v>940985</v>
      </c>
      <c r="P69" s="14">
        <v>0</v>
      </c>
      <c r="Q69" s="14">
        <v>0</v>
      </c>
      <c r="R69" s="21">
        <v>0</v>
      </c>
      <c r="S69" s="21">
        <f t="shared" si="15"/>
        <v>0</v>
      </c>
      <c r="T69" s="200" t="s">
        <v>52</v>
      </c>
    </row>
    <row r="70" spans="1:21" ht="12.75" customHeight="1">
      <c r="A70" s="84">
        <v>3</v>
      </c>
      <c r="B70" s="199" t="s">
        <v>3163</v>
      </c>
      <c r="C70" s="199" t="s">
        <v>3171</v>
      </c>
      <c r="D70" s="199" t="s">
        <v>3172</v>
      </c>
      <c r="E70" s="199" t="s">
        <v>17</v>
      </c>
      <c r="F70" s="199" t="s">
        <v>787</v>
      </c>
      <c r="G70" s="199" t="s">
        <v>788</v>
      </c>
      <c r="H70" s="199" t="s">
        <v>3173</v>
      </c>
      <c r="I70" s="199" t="s">
        <v>3174</v>
      </c>
      <c r="J70" s="199" t="s">
        <v>59</v>
      </c>
      <c r="K70" s="47">
        <v>300</v>
      </c>
      <c r="L70" s="14">
        <v>219444</v>
      </c>
      <c r="M70" s="14">
        <v>159443</v>
      </c>
      <c r="N70" s="21">
        <v>1076185</v>
      </c>
      <c r="O70" s="21">
        <f t="shared" si="16"/>
        <v>1455072</v>
      </c>
      <c r="P70" s="14">
        <v>0</v>
      </c>
      <c r="Q70" s="14">
        <v>0</v>
      </c>
      <c r="R70" s="21">
        <v>0</v>
      </c>
      <c r="S70" s="21">
        <f t="shared" si="15"/>
        <v>0</v>
      </c>
      <c r="T70" s="200" t="s">
        <v>52</v>
      </c>
    </row>
    <row r="71" spans="1:21" ht="12.75" customHeight="1">
      <c r="A71" s="84">
        <v>4</v>
      </c>
      <c r="B71" s="199" t="s">
        <v>3163</v>
      </c>
      <c r="C71" s="199" t="s">
        <v>3175</v>
      </c>
      <c r="D71" s="199" t="s">
        <v>3172</v>
      </c>
      <c r="E71" s="199" t="s">
        <v>17</v>
      </c>
      <c r="F71" s="199" t="s">
        <v>787</v>
      </c>
      <c r="G71" s="199" t="s">
        <v>788</v>
      </c>
      <c r="H71" s="199" t="s">
        <v>3176</v>
      </c>
      <c r="I71" s="199" t="s">
        <v>3177</v>
      </c>
      <c r="J71" s="199" t="s">
        <v>59</v>
      </c>
      <c r="K71" s="47">
        <v>300</v>
      </c>
      <c r="L71" s="14">
        <v>139795</v>
      </c>
      <c r="M71" s="14">
        <v>112606</v>
      </c>
      <c r="N71" s="14">
        <v>581074</v>
      </c>
      <c r="O71" s="14">
        <f t="shared" si="16"/>
        <v>833475</v>
      </c>
      <c r="P71" s="14">
        <v>0</v>
      </c>
      <c r="Q71" s="14">
        <v>0</v>
      </c>
      <c r="R71" s="14">
        <v>0</v>
      </c>
      <c r="S71" s="14">
        <f t="shared" si="15"/>
        <v>0</v>
      </c>
      <c r="T71" s="200" t="s">
        <v>52</v>
      </c>
    </row>
    <row r="72" spans="1:21" ht="12.75" customHeight="1">
      <c r="A72" s="282"/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13">
        <f t="shared" ref="L72:S72" si="17">SUM(L68:L71)</f>
        <v>736611</v>
      </c>
      <c r="M72" s="24">
        <f t="shared" si="17"/>
        <v>498764</v>
      </c>
      <c r="N72" s="24">
        <f t="shared" si="17"/>
        <v>2886787</v>
      </c>
      <c r="O72" s="24">
        <f t="shared" si="17"/>
        <v>4122162</v>
      </c>
      <c r="P72" s="24">
        <f t="shared" si="17"/>
        <v>0</v>
      </c>
      <c r="Q72" s="24">
        <f t="shared" si="17"/>
        <v>0</v>
      </c>
      <c r="R72" s="24">
        <f t="shared" si="17"/>
        <v>0</v>
      </c>
      <c r="S72" s="24">
        <f t="shared" si="17"/>
        <v>0</v>
      </c>
    </row>
    <row r="73" spans="1:21" ht="36" customHeight="1">
      <c r="A73" s="274"/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"/>
      <c r="M73" s="111"/>
      <c r="N73" s="111"/>
      <c r="O73" s="111"/>
      <c r="P73" s="111"/>
      <c r="Q73" s="111"/>
      <c r="T73" s="53"/>
      <c r="U73" s="53"/>
    </row>
    <row r="74" spans="1:21" ht="31.5" customHeight="1">
      <c r="A74" s="104" t="s">
        <v>43</v>
      </c>
      <c r="B74" s="290" t="s">
        <v>2456</v>
      </c>
      <c r="C74" s="291"/>
      <c r="D74" s="291"/>
      <c r="E74" s="291"/>
      <c r="F74" s="291"/>
      <c r="G74" s="291"/>
      <c r="H74" s="291"/>
      <c r="I74" s="291"/>
      <c r="J74" s="291"/>
      <c r="K74" s="292"/>
      <c r="L74" s="281" t="s">
        <v>4197</v>
      </c>
      <c r="M74" s="281"/>
      <c r="N74" s="281"/>
      <c r="O74" s="281"/>
      <c r="P74" s="285" t="s">
        <v>4196</v>
      </c>
      <c r="Q74" s="285"/>
      <c r="R74" s="285"/>
      <c r="S74" s="285"/>
      <c r="T74" s="275" t="s">
        <v>20</v>
      </c>
    </row>
    <row r="75" spans="1:21" ht="42" customHeight="1">
      <c r="A75" s="79" t="s">
        <v>7</v>
      </c>
      <c r="B75" s="80" t="s">
        <v>31</v>
      </c>
      <c r="C75" s="80" t="s">
        <v>4</v>
      </c>
      <c r="D75" s="81" t="s">
        <v>5</v>
      </c>
      <c r="E75" s="81" t="s">
        <v>6</v>
      </c>
      <c r="F75" s="81" t="s">
        <v>8</v>
      </c>
      <c r="G75" s="81" t="s">
        <v>9</v>
      </c>
      <c r="H75" s="81" t="s">
        <v>22</v>
      </c>
      <c r="I75" s="81" t="s">
        <v>10</v>
      </c>
      <c r="J75" s="81" t="s">
        <v>11</v>
      </c>
      <c r="K75" s="79" t="s">
        <v>12</v>
      </c>
      <c r="L75" s="203" t="s">
        <v>3179</v>
      </c>
      <c r="M75" s="79" t="s">
        <v>3162</v>
      </c>
      <c r="N75" s="79" t="s">
        <v>29</v>
      </c>
      <c r="O75" s="79" t="s">
        <v>15</v>
      </c>
      <c r="P75" s="203" t="s">
        <v>3179</v>
      </c>
      <c r="Q75" s="79" t="s">
        <v>3162</v>
      </c>
      <c r="R75" s="79" t="s">
        <v>29</v>
      </c>
      <c r="S75" s="79" t="s">
        <v>3</v>
      </c>
      <c r="T75" s="276"/>
    </row>
    <row r="76" spans="1:21" ht="12.75" customHeight="1">
      <c r="A76" s="204">
        <v>1</v>
      </c>
      <c r="B76" s="212" t="s">
        <v>3650</v>
      </c>
      <c r="C76" s="212" t="s">
        <v>3651</v>
      </c>
      <c r="D76" s="199" t="s">
        <v>3652</v>
      </c>
      <c r="E76" s="199" t="s">
        <v>41</v>
      </c>
      <c r="F76" s="199" t="s">
        <v>3198</v>
      </c>
      <c r="G76" s="199" t="s">
        <v>788</v>
      </c>
      <c r="H76" s="199" t="s">
        <v>3653</v>
      </c>
      <c r="I76" s="199" t="s">
        <v>3654</v>
      </c>
      <c r="J76" s="199" t="s">
        <v>695</v>
      </c>
      <c r="K76" s="199" t="s">
        <v>3655</v>
      </c>
      <c r="L76" s="14">
        <v>1119938</v>
      </c>
      <c r="M76" s="14">
        <v>0</v>
      </c>
      <c r="N76" s="14">
        <v>0</v>
      </c>
      <c r="O76" s="14">
        <f>L76+M76+N76</f>
        <v>1119938</v>
      </c>
      <c r="P76" s="14">
        <v>0</v>
      </c>
      <c r="Q76" s="14">
        <v>0</v>
      </c>
      <c r="R76" s="14">
        <v>0</v>
      </c>
      <c r="S76" s="14">
        <f>P76+Q76+R76</f>
        <v>0</v>
      </c>
      <c r="T76" s="200" t="s">
        <v>52</v>
      </c>
    </row>
    <row r="77" spans="1:21" ht="12.75" customHeight="1">
      <c r="A77" s="84">
        <v>2</v>
      </c>
      <c r="B77" s="199" t="s">
        <v>3650</v>
      </c>
      <c r="C77" s="199" t="s">
        <v>3656</v>
      </c>
      <c r="D77" s="199" t="s">
        <v>3652</v>
      </c>
      <c r="E77" s="199" t="s">
        <v>28</v>
      </c>
      <c r="F77" s="199" t="s">
        <v>3198</v>
      </c>
      <c r="G77" s="199" t="s">
        <v>788</v>
      </c>
      <c r="H77" s="199" t="s">
        <v>3657</v>
      </c>
      <c r="I77" s="199" t="s">
        <v>3658</v>
      </c>
      <c r="J77" s="199" t="s">
        <v>3317</v>
      </c>
      <c r="K77" s="199">
        <v>13</v>
      </c>
      <c r="L77" s="14">
        <v>6349</v>
      </c>
      <c r="M77" s="14">
        <v>0</v>
      </c>
      <c r="N77" s="14">
        <v>0</v>
      </c>
      <c r="O77" s="14">
        <f>L77+M77+N77</f>
        <v>6349</v>
      </c>
      <c r="P77" s="14">
        <v>0</v>
      </c>
      <c r="Q77" s="14">
        <v>0</v>
      </c>
      <c r="R77" s="14">
        <v>0</v>
      </c>
      <c r="S77" s="14">
        <f>P77+Q77+R77</f>
        <v>0</v>
      </c>
      <c r="T77" s="200" t="s">
        <v>52</v>
      </c>
    </row>
    <row r="78" spans="1:21" ht="12.75" customHeight="1">
      <c r="A78" s="293"/>
      <c r="B78" s="294"/>
      <c r="C78" s="294"/>
      <c r="D78" s="294"/>
      <c r="E78" s="294"/>
      <c r="F78" s="294"/>
      <c r="G78" s="294"/>
      <c r="H78" s="294"/>
      <c r="I78" s="294"/>
      <c r="J78" s="294"/>
      <c r="K78" s="295"/>
      <c r="L78" s="249">
        <f t="shared" ref="L78:S78" si="18">SUM(L76:L77)</f>
        <v>1126287</v>
      </c>
      <c r="M78" s="249">
        <f t="shared" si="18"/>
        <v>0</v>
      </c>
      <c r="N78" s="249">
        <f t="shared" si="18"/>
        <v>0</v>
      </c>
      <c r="O78" s="249">
        <f t="shared" si="18"/>
        <v>1126287</v>
      </c>
      <c r="P78" s="249">
        <v>0</v>
      </c>
      <c r="Q78" s="249">
        <f t="shared" si="18"/>
        <v>0</v>
      </c>
      <c r="R78" s="249">
        <f t="shared" si="18"/>
        <v>0</v>
      </c>
      <c r="S78" s="249">
        <f t="shared" si="18"/>
        <v>0</v>
      </c>
    </row>
    <row r="79" spans="1:21" ht="36" customHeight="1">
      <c r="A79" s="274"/>
      <c r="B79" s="274"/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</row>
    <row r="80" spans="1:21" s="19" customFormat="1" ht="12.75" customHeight="1">
      <c r="A80" s="31"/>
      <c r="B80" s="32"/>
      <c r="C80" s="18"/>
      <c r="D80" s="18"/>
      <c r="E80" s="18"/>
      <c r="F80" s="18"/>
      <c r="G80" s="18"/>
      <c r="H80" s="18"/>
      <c r="I80" s="18"/>
      <c r="J80" s="18"/>
      <c r="K80" s="33"/>
      <c r="L80" s="34"/>
      <c r="M80" s="34"/>
      <c r="N80" s="34"/>
      <c r="O80" s="34"/>
      <c r="P80" s="34"/>
      <c r="Q80" s="34"/>
      <c r="R80" s="34"/>
      <c r="S80" s="34"/>
    </row>
    <row r="81" spans="1:19" s="19" customFormat="1" ht="12.75" customHeight="1">
      <c r="A81" s="31"/>
      <c r="B81" s="32"/>
      <c r="C81" s="18"/>
      <c r="D81" s="18"/>
      <c r="E81" s="18"/>
      <c r="F81" s="18"/>
      <c r="G81" s="18"/>
      <c r="H81" s="18"/>
      <c r="I81" s="18"/>
      <c r="J81" s="18"/>
      <c r="K81" s="33"/>
      <c r="L81" s="34"/>
      <c r="M81" s="34"/>
      <c r="N81" s="34"/>
      <c r="O81" s="34"/>
      <c r="P81" s="34"/>
      <c r="Q81" s="34"/>
      <c r="R81" s="34"/>
      <c r="S81" s="34"/>
    </row>
    <row r="82" spans="1:19" s="19" customFormat="1" ht="12.75" customHeight="1">
      <c r="A82" s="31"/>
      <c r="B82" s="32"/>
      <c r="C82" s="18"/>
      <c r="D82" s="18"/>
      <c r="E82" s="18"/>
      <c r="F82" s="18"/>
      <c r="G82" s="18"/>
      <c r="H82" s="18"/>
      <c r="I82" s="18"/>
      <c r="J82" s="18"/>
      <c r="K82" s="33"/>
      <c r="L82" s="34"/>
      <c r="M82" s="34"/>
      <c r="N82" s="34"/>
      <c r="O82" s="34"/>
      <c r="P82" s="34"/>
      <c r="Q82" s="34"/>
      <c r="R82" s="34"/>
      <c r="S82" s="34"/>
    </row>
    <row r="83" spans="1:19" s="67" customFormat="1" ht="12.75" customHeight="1">
      <c r="A83" s="61"/>
      <c r="B83" s="60" t="s">
        <v>2419</v>
      </c>
      <c r="C83" s="62"/>
      <c r="D83" s="62"/>
      <c r="E83" s="62"/>
      <c r="F83" s="62"/>
      <c r="G83" s="63"/>
      <c r="H83" s="64">
        <f>O1</f>
        <v>20676344</v>
      </c>
      <c r="I83" s="62" t="s">
        <v>21</v>
      </c>
      <c r="J83" s="62"/>
      <c r="K83" s="65"/>
      <c r="L83" s="66"/>
      <c r="M83" s="66"/>
      <c r="N83" s="66"/>
      <c r="O83" s="66"/>
      <c r="P83" s="66"/>
      <c r="Q83" s="66"/>
      <c r="R83" s="66"/>
      <c r="S83" s="66"/>
    </row>
    <row r="84" spans="1:19" s="67" customFormat="1" ht="12.75" customHeight="1">
      <c r="A84" s="61"/>
      <c r="B84" s="62"/>
      <c r="C84" s="62"/>
      <c r="D84" s="62"/>
      <c r="E84" s="62"/>
      <c r="F84" s="62"/>
      <c r="G84" s="63"/>
      <c r="H84" s="64"/>
      <c r="I84" s="62"/>
      <c r="J84" s="62"/>
      <c r="K84" s="65"/>
      <c r="L84" s="66"/>
      <c r="M84" s="66"/>
      <c r="N84" s="66"/>
      <c r="O84" s="66"/>
      <c r="P84" s="66"/>
      <c r="Q84" s="66"/>
      <c r="R84" s="66"/>
      <c r="S84" s="66"/>
    </row>
    <row r="85" spans="1:19" s="67" customFormat="1" ht="12.75" customHeight="1">
      <c r="A85" s="61"/>
      <c r="B85" s="62"/>
      <c r="C85" s="62"/>
      <c r="D85" s="62"/>
      <c r="E85" s="62"/>
      <c r="F85" s="62"/>
      <c r="G85" s="63"/>
      <c r="H85" s="64"/>
      <c r="I85" s="62"/>
      <c r="J85" s="62"/>
      <c r="K85" s="65"/>
      <c r="L85" s="66"/>
      <c r="M85" s="66"/>
      <c r="N85" s="66"/>
      <c r="O85" s="66"/>
      <c r="P85" s="66"/>
      <c r="Q85" s="66"/>
      <c r="R85" s="66"/>
      <c r="S85" s="66"/>
    </row>
    <row r="86" spans="1:19" s="67" customFormat="1" ht="12.75" customHeight="1">
      <c r="A86" s="61"/>
      <c r="B86" s="60" t="s">
        <v>2418</v>
      </c>
      <c r="C86" s="62"/>
      <c r="D86" s="62"/>
      <c r="E86" s="62"/>
      <c r="F86" s="62"/>
      <c r="G86" s="63"/>
      <c r="H86" s="64">
        <f>S1</f>
        <v>15084030</v>
      </c>
      <c r="I86" s="62" t="s">
        <v>21</v>
      </c>
      <c r="J86" s="62"/>
      <c r="K86" s="65"/>
      <c r="L86" s="66"/>
      <c r="M86" s="66"/>
      <c r="N86" s="66"/>
      <c r="O86" s="66"/>
      <c r="P86" s="66"/>
      <c r="Q86" s="66"/>
      <c r="R86" s="66"/>
      <c r="S86" s="66"/>
    </row>
    <row r="87" spans="1:19" s="67" customFormat="1" ht="12.75" customHeight="1">
      <c r="A87" s="61"/>
      <c r="B87" s="62"/>
      <c r="C87" s="62"/>
      <c r="D87" s="62"/>
      <c r="E87" s="62"/>
      <c r="F87" s="62"/>
      <c r="G87" s="63"/>
      <c r="H87" s="64"/>
      <c r="I87" s="62"/>
      <c r="J87" s="62"/>
      <c r="K87" s="65"/>
      <c r="L87" s="66"/>
      <c r="M87" s="66"/>
      <c r="N87" s="66"/>
      <c r="O87" s="66"/>
      <c r="P87" s="66"/>
      <c r="Q87" s="66"/>
      <c r="R87" s="66"/>
      <c r="S87" s="66"/>
    </row>
    <row r="88" spans="1:19" s="67" customFormat="1" ht="12.75" customHeight="1">
      <c r="A88" s="61"/>
      <c r="B88" s="62"/>
      <c r="C88" s="62"/>
      <c r="D88" s="62"/>
      <c r="E88" s="62"/>
      <c r="F88" s="62"/>
      <c r="G88" s="63"/>
      <c r="H88" s="64"/>
      <c r="I88" s="62"/>
      <c r="J88" s="62"/>
      <c r="K88" s="65"/>
      <c r="L88" s="66"/>
      <c r="M88" s="66"/>
      <c r="N88" s="66"/>
      <c r="O88" s="66"/>
      <c r="P88" s="66"/>
      <c r="Q88" s="66"/>
      <c r="R88" s="66"/>
      <c r="S88" s="66"/>
    </row>
    <row r="89" spans="1:19" s="67" customFormat="1" ht="12.75" customHeight="1">
      <c r="A89" s="61"/>
      <c r="B89" s="60" t="s">
        <v>32</v>
      </c>
      <c r="C89" s="62"/>
      <c r="D89" s="62"/>
      <c r="E89" s="62"/>
      <c r="F89" s="62"/>
      <c r="G89" s="63"/>
      <c r="H89" s="64">
        <f>O1+S1</f>
        <v>35760374</v>
      </c>
      <c r="I89" s="62" t="s">
        <v>21</v>
      </c>
      <c r="J89" s="62"/>
      <c r="K89" s="65"/>
      <c r="L89" s="66"/>
      <c r="M89" s="66"/>
      <c r="N89" s="66"/>
      <c r="O89" s="66"/>
      <c r="P89" s="66"/>
      <c r="Q89" s="66"/>
      <c r="R89" s="66"/>
      <c r="S89" s="66"/>
    </row>
    <row r="90" spans="1:19" s="19" customFormat="1" ht="12.75" customHeight="1">
      <c r="A90" s="31"/>
      <c r="B90" s="32"/>
      <c r="C90" s="32"/>
      <c r="D90" s="32"/>
      <c r="E90" s="32"/>
      <c r="F90" s="32"/>
      <c r="G90" s="18"/>
      <c r="H90" s="48"/>
      <c r="I90" s="32"/>
      <c r="J90" s="32"/>
      <c r="K90" s="46"/>
      <c r="L90" s="34"/>
      <c r="M90" s="34"/>
      <c r="N90" s="34"/>
      <c r="O90" s="34"/>
      <c r="P90" s="34"/>
      <c r="Q90" s="34"/>
      <c r="R90" s="34"/>
      <c r="S90" s="34"/>
    </row>
    <row r="91" spans="1:19" s="19" customFormat="1" ht="12.75" customHeight="1">
      <c r="A91" s="31"/>
      <c r="B91" s="32"/>
      <c r="C91" s="32"/>
      <c r="D91" s="32"/>
      <c r="E91" s="32"/>
      <c r="F91" s="32"/>
      <c r="G91" s="18"/>
      <c r="H91" s="48"/>
      <c r="I91" s="32"/>
      <c r="J91" s="32"/>
      <c r="K91" s="46"/>
      <c r="L91" s="34"/>
      <c r="M91" s="34"/>
      <c r="N91" s="34"/>
      <c r="O91" s="34"/>
      <c r="P91" s="34"/>
      <c r="Q91" s="34"/>
      <c r="R91" s="34"/>
      <c r="S91" s="34"/>
    </row>
    <row r="92" spans="1:19" s="19" customFormat="1" ht="12.75" customHeight="1">
      <c r="A92" s="31"/>
      <c r="B92" s="32"/>
      <c r="C92" s="32"/>
      <c r="D92" s="32"/>
      <c r="E92" s="32"/>
      <c r="F92" s="32"/>
      <c r="G92" s="18"/>
      <c r="H92" s="48"/>
      <c r="I92" s="32"/>
      <c r="J92" s="32"/>
      <c r="K92" s="46"/>
      <c r="L92" s="34"/>
      <c r="M92" s="34"/>
      <c r="N92" s="34"/>
      <c r="O92" s="34"/>
      <c r="P92" s="34"/>
      <c r="Q92" s="34"/>
      <c r="R92" s="34"/>
      <c r="S92" s="34"/>
    </row>
    <row r="93" spans="1:19" s="19" customFormat="1" ht="12.75" customHeight="1">
      <c r="A93" s="31"/>
      <c r="B93" s="32"/>
      <c r="C93" s="32"/>
      <c r="D93" s="32"/>
      <c r="E93" s="32"/>
      <c r="F93" s="32"/>
      <c r="G93" s="18"/>
      <c r="H93" s="48"/>
      <c r="I93" s="32"/>
      <c r="J93" s="32"/>
      <c r="K93" s="46"/>
      <c r="L93" s="34"/>
      <c r="M93" s="34"/>
      <c r="N93" s="34"/>
      <c r="O93" s="34"/>
      <c r="P93" s="34"/>
      <c r="Q93" s="34"/>
      <c r="R93" s="34"/>
      <c r="S93" s="34"/>
    </row>
    <row r="94" spans="1:19" s="19" customFormat="1" ht="12.75" customHeight="1">
      <c r="A94" s="31"/>
      <c r="B94" s="32"/>
      <c r="C94" s="32"/>
      <c r="D94" s="32"/>
      <c r="E94" s="32"/>
      <c r="F94" s="32"/>
      <c r="G94" s="18"/>
      <c r="H94" s="18"/>
      <c r="I94" s="18"/>
      <c r="J94" s="18"/>
      <c r="K94" s="33"/>
      <c r="L94" s="34"/>
      <c r="M94" s="34"/>
      <c r="N94" s="34"/>
      <c r="O94" s="34"/>
      <c r="P94" s="34"/>
      <c r="Q94" s="34"/>
      <c r="R94" s="34"/>
      <c r="S94" s="34"/>
    </row>
    <row r="95" spans="1:19" s="19" customFormat="1" ht="12.75" customHeight="1">
      <c r="A95" s="31"/>
      <c r="B95" s="32"/>
      <c r="C95" s="18"/>
      <c r="D95" s="18"/>
      <c r="E95" s="18"/>
      <c r="F95" s="18"/>
      <c r="G95" s="18"/>
      <c r="H95" s="18"/>
      <c r="I95" s="18"/>
      <c r="J95" s="18"/>
      <c r="K95" s="33"/>
      <c r="L95" s="34"/>
      <c r="M95" s="34"/>
      <c r="N95" s="34"/>
      <c r="O95" s="34"/>
      <c r="P95" s="34"/>
      <c r="Q95" s="34"/>
      <c r="R95" s="34"/>
      <c r="S95" s="34"/>
    </row>
    <row r="96" spans="1:19" s="19" customFormat="1" ht="12.75" customHeight="1">
      <c r="A96" s="3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5"/>
      <c r="M96" s="35"/>
      <c r="N96" s="35"/>
      <c r="O96" s="35"/>
      <c r="P96" s="35"/>
      <c r="Q96" s="35"/>
      <c r="R96" s="35"/>
      <c r="S96" s="35"/>
    </row>
    <row r="97" spans="1:19" s="19" customFormat="1" ht="12.75" customHeight="1">
      <c r="A97" s="3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4"/>
      <c r="M97" s="34"/>
      <c r="N97" s="34"/>
      <c r="O97" s="34"/>
      <c r="P97" s="34"/>
      <c r="Q97" s="34"/>
      <c r="R97" s="34"/>
      <c r="S97" s="34"/>
    </row>
    <row r="98" spans="1:19" s="19" customFormat="1" ht="12.75" customHeight="1">
      <c r="A98" s="3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4"/>
      <c r="M98" s="34"/>
      <c r="N98" s="34"/>
      <c r="O98" s="34"/>
      <c r="P98" s="34"/>
      <c r="Q98" s="34"/>
      <c r="R98" s="34"/>
      <c r="S98" s="34"/>
    </row>
    <row r="99" spans="1:19" s="19" customFormat="1" ht="12.75" customHeight="1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4"/>
      <c r="M99" s="34"/>
      <c r="N99" s="34"/>
      <c r="O99" s="34"/>
      <c r="P99" s="34"/>
      <c r="Q99" s="34"/>
      <c r="R99" s="34"/>
      <c r="S99" s="34"/>
    </row>
    <row r="100" spans="1:19" s="31" customFormat="1" ht="12.75" customHeight="1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4"/>
      <c r="M100" s="34"/>
      <c r="N100" s="34"/>
      <c r="O100" s="34"/>
      <c r="P100" s="34"/>
      <c r="Q100" s="34"/>
      <c r="R100" s="34"/>
      <c r="S100" s="34"/>
    </row>
    <row r="101" spans="1:19" s="19" customFormat="1" ht="12.75" customHeight="1">
      <c r="A101" s="3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4"/>
      <c r="M101" s="34"/>
      <c r="N101" s="34"/>
      <c r="O101" s="34"/>
      <c r="P101" s="34"/>
      <c r="Q101" s="34"/>
      <c r="R101" s="34"/>
      <c r="S101" s="34"/>
    </row>
    <row r="102" spans="1:19" s="19" customFormat="1" ht="12.75" customHeight="1">
      <c r="A102" s="3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4"/>
      <c r="M102" s="34"/>
      <c r="N102" s="34"/>
      <c r="O102" s="34"/>
      <c r="P102" s="34"/>
      <c r="Q102" s="34"/>
      <c r="R102" s="34"/>
      <c r="S102" s="34"/>
    </row>
    <row r="103" spans="1:19" s="19" customFormat="1" ht="12.75" customHeight="1">
      <c r="A103" s="3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4"/>
      <c r="M103" s="34"/>
      <c r="N103" s="34"/>
      <c r="O103" s="34"/>
      <c r="P103" s="34"/>
      <c r="Q103" s="34"/>
      <c r="R103" s="34"/>
      <c r="S103" s="34"/>
    </row>
    <row r="104" spans="1:19" s="19" customFormat="1" ht="12.75" customHeight="1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4"/>
      <c r="M104" s="34"/>
      <c r="N104" s="34"/>
      <c r="O104" s="34"/>
      <c r="P104" s="34"/>
      <c r="Q104" s="34"/>
      <c r="R104" s="34"/>
      <c r="S104" s="34"/>
    </row>
    <row r="105" spans="1:19" s="19" customFormat="1" ht="12.75" customHeight="1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4"/>
      <c r="M105" s="34"/>
      <c r="N105" s="34"/>
      <c r="O105" s="34"/>
      <c r="P105" s="34"/>
      <c r="Q105" s="34"/>
      <c r="R105" s="34"/>
      <c r="S105" s="34"/>
    </row>
    <row r="106" spans="1:19" s="19" customFormat="1" ht="12.75" customHeight="1">
      <c r="A106" s="3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4"/>
      <c r="M106" s="34"/>
      <c r="N106" s="34"/>
      <c r="O106" s="34"/>
      <c r="P106" s="34"/>
      <c r="Q106" s="34"/>
      <c r="R106" s="34"/>
      <c r="S106" s="34"/>
    </row>
    <row r="107" spans="1:19" s="19" customFormat="1" ht="12.75" customHeight="1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4"/>
      <c r="M107" s="34"/>
      <c r="N107" s="34"/>
      <c r="O107" s="34"/>
      <c r="P107" s="34"/>
      <c r="Q107" s="34"/>
      <c r="R107" s="34"/>
      <c r="S107" s="34"/>
    </row>
    <row r="108" spans="1:19" s="19" customFormat="1" ht="12.75" customHeight="1">
      <c r="A108" s="3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4"/>
      <c r="M108" s="34"/>
      <c r="N108" s="34"/>
      <c r="O108" s="34"/>
      <c r="P108" s="34"/>
      <c r="Q108" s="34"/>
      <c r="R108" s="34"/>
      <c r="S108" s="34"/>
    </row>
    <row r="109" spans="1:19" s="19" customFormat="1" ht="12.75" customHeight="1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4"/>
      <c r="M109" s="34"/>
      <c r="N109" s="34"/>
      <c r="O109" s="34"/>
      <c r="P109" s="34"/>
      <c r="Q109" s="34"/>
      <c r="R109" s="34"/>
      <c r="S109" s="34"/>
    </row>
    <row r="110" spans="1:19" s="19" customFormat="1" ht="12.75" customHeight="1">
      <c r="A110" s="3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4"/>
      <c r="M110" s="34"/>
      <c r="N110" s="34"/>
      <c r="O110" s="34"/>
      <c r="P110" s="34"/>
      <c r="Q110" s="34"/>
      <c r="R110" s="34"/>
      <c r="S110" s="34"/>
    </row>
    <row r="111" spans="1:19" s="19" customFormat="1" ht="12.75" customHeight="1">
      <c r="A111" s="3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4"/>
      <c r="M111" s="34"/>
      <c r="N111" s="34"/>
      <c r="O111" s="34"/>
      <c r="P111" s="34"/>
      <c r="Q111" s="34"/>
      <c r="R111" s="34"/>
      <c r="S111" s="34"/>
    </row>
    <row r="112" spans="1:19" s="19" customFormat="1" ht="12.75" customHeight="1">
      <c r="A112" s="3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4"/>
      <c r="M112" s="34"/>
      <c r="N112" s="34"/>
      <c r="O112" s="34"/>
      <c r="P112" s="34"/>
      <c r="Q112" s="34"/>
      <c r="R112" s="34"/>
      <c r="S112" s="34"/>
    </row>
    <row r="113" spans="1:19" s="19" customFormat="1" ht="12.75" customHeight="1">
      <c r="A113" s="3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4"/>
      <c r="M113" s="34"/>
      <c r="N113" s="34"/>
      <c r="O113" s="34"/>
      <c r="P113" s="34"/>
      <c r="Q113" s="34"/>
      <c r="R113" s="34"/>
      <c r="S113" s="34"/>
    </row>
    <row r="114" spans="1:19" s="19" customFormat="1" ht="12.75" customHeight="1">
      <c r="A114" s="3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4"/>
      <c r="M114" s="34"/>
      <c r="N114" s="34"/>
      <c r="O114" s="34"/>
      <c r="P114" s="34"/>
      <c r="Q114" s="34"/>
      <c r="R114" s="34"/>
      <c r="S114" s="34"/>
    </row>
    <row r="115" spans="1:19" s="19" customFormat="1" ht="12.75" customHeight="1">
      <c r="A115" s="3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4"/>
      <c r="M115" s="34"/>
      <c r="N115" s="34"/>
      <c r="O115" s="34"/>
      <c r="P115" s="34"/>
      <c r="Q115" s="34"/>
      <c r="R115" s="34"/>
      <c r="S115" s="34"/>
    </row>
    <row r="116" spans="1:19" s="19" customFormat="1" ht="12.75" customHeight="1">
      <c r="A116" s="3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4"/>
      <c r="M116" s="34"/>
      <c r="N116" s="34"/>
      <c r="O116" s="34"/>
      <c r="P116" s="34"/>
      <c r="Q116" s="34"/>
      <c r="R116" s="34"/>
      <c r="S116" s="34"/>
    </row>
    <row r="117" spans="1:19" s="19" customFormat="1" ht="12.75" customHeight="1">
      <c r="A117" s="3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4"/>
      <c r="M117" s="34"/>
      <c r="N117" s="34"/>
      <c r="O117" s="34"/>
      <c r="P117" s="34"/>
      <c r="Q117" s="34"/>
      <c r="R117" s="34"/>
      <c r="S117" s="34"/>
    </row>
    <row r="118" spans="1:19" s="19" customFormat="1" ht="12.75" customHeight="1">
      <c r="A118" s="3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4"/>
      <c r="M118" s="34"/>
      <c r="N118" s="34"/>
      <c r="O118" s="34"/>
      <c r="P118" s="34"/>
      <c r="Q118" s="34"/>
      <c r="R118" s="34"/>
      <c r="S118" s="34"/>
    </row>
    <row r="119" spans="1:19" s="19" customFormat="1" ht="12.75" customHeight="1">
      <c r="A119" s="3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4"/>
      <c r="M119" s="34"/>
      <c r="N119" s="34"/>
      <c r="O119" s="34"/>
      <c r="P119" s="34"/>
      <c r="Q119" s="34"/>
      <c r="R119" s="34"/>
      <c r="S119" s="34"/>
    </row>
    <row r="120" spans="1:19" s="19" customFormat="1" ht="12.75" customHeight="1">
      <c r="A120" s="3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4"/>
      <c r="M120" s="34"/>
      <c r="N120" s="34"/>
      <c r="O120" s="34"/>
      <c r="P120" s="34"/>
      <c r="Q120" s="34"/>
      <c r="R120" s="34"/>
      <c r="S120" s="34"/>
    </row>
    <row r="121" spans="1:19" s="19" customFormat="1" ht="12.75" customHeight="1">
      <c r="A121" s="3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4"/>
      <c r="M121" s="34"/>
      <c r="N121" s="34"/>
      <c r="O121" s="34"/>
      <c r="P121" s="34"/>
      <c r="Q121" s="34"/>
      <c r="R121" s="34"/>
      <c r="S121" s="34"/>
    </row>
    <row r="122" spans="1:19" s="31" customFormat="1" ht="12.75" customHeight="1"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4"/>
      <c r="M122" s="34"/>
      <c r="N122" s="34"/>
      <c r="O122" s="34"/>
      <c r="P122" s="34"/>
      <c r="Q122" s="34"/>
      <c r="R122" s="34"/>
      <c r="S122" s="34"/>
    </row>
    <row r="123" spans="1:19" s="19" customFormat="1" ht="12.75" customHeight="1">
      <c r="A123" s="3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4"/>
      <c r="M123" s="34"/>
      <c r="N123" s="34"/>
      <c r="O123" s="34"/>
      <c r="P123" s="34"/>
      <c r="Q123" s="34"/>
      <c r="R123" s="34"/>
      <c r="S123" s="34"/>
    </row>
    <row r="124" spans="1:19" s="19" customFormat="1" ht="12.75" customHeight="1">
      <c r="A124" s="3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4"/>
      <c r="M124" s="34"/>
      <c r="N124" s="34"/>
      <c r="O124" s="34"/>
      <c r="P124" s="34"/>
      <c r="Q124" s="34"/>
      <c r="R124" s="34"/>
      <c r="S124" s="34"/>
    </row>
    <row r="125" spans="1:19" s="19" customFormat="1" ht="12.75" customHeight="1">
      <c r="A125" s="3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4"/>
      <c r="M125" s="34"/>
      <c r="N125" s="34"/>
      <c r="O125" s="34"/>
      <c r="P125" s="34"/>
      <c r="Q125" s="34"/>
      <c r="R125" s="34"/>
      <c r="S125" s="34"/>
    </row>
    <row r="126" spans="1:19" s="19" customFormat="1" ht="12.75" customHeight="1">
      <c r="A126" s="3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4"/>
      <c r="M126" s="34"/>
      <c r="N126" s="34"/>
      <c r="O126" s="34"/>
      <c r="P126" s="34"/>
      <c r="Q126" s="34"/>
      <c r="R126" s="34"/>
      <c r="S126" s="34"/>
    </row>
    <row r="127" spans="1:19" s="19" customFormat="1" ht="12.75" customHeight="1">
      <c r="A127" s="3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4"/>
      <c r="M127" s="34"/>
      <c r="N127" s="34"/>
      <c r="O127" s="34"/>
      <c r="P127" s="34"/>
      <c r="Q127" s="34"/>
      <c r="R127" s="34"/>
      <c r="S127" s="34"/>
    </row>
    <row r="128" spans="1:19" s="19" customFormat="1" ht="12.75" customHeight="1">
      <c r="A128" s="3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4"/>
      <c r="M128" s="34"/>
      <c r="N128" s="34"/>
      <c r="O128" s="34"/>
      <c r="P128" s="34"/>
      <c r="Q128" s="34"/>
      <c r="R128" s="34"/>
      <c r="S128" s="34"/>
    </row>
    <row r="129" spans="1:19" s="19" customFormat="1" ht="12.75" customHeight="1">
      <c r="A129" s="3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4"/>
      <c r="M129" s="34"/>
      <c r="N129" s="34"/>
      <c r="O129" s="34"/>
      <c r="P129" s="34"/>
      <c r="Q129" s="34"/>
      <c r="R129" s="34"/>
      <c r="S129" s="34"/>
    </row>
    <row r="130" spans="1:19" s="19" customFormat="1" ht="12.75" customHeight="1">
      <c r="A130" s="3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4"/>
      <c r="M130" s="34"/>
      <c r="N130" s="34"/>
      <c r="O130" s="34"/>
      <c r="P130" s="34"/>
      <c r="Q130" s="34"/>
      <c r="R130" s="34"/>
      <c r="S130" s="34"/>
    </row>
    <row r="131" spans="1:19" s="19" customFormat="1" ht="12.75" customHeight="1">
      <c r="A131" s="3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4"/>
      <c r="M131" s="34"/>
      <c r="N131" s="34"/>
      <c r="O131" s="34"/>
      <c r="P131" s="34"/>
      <c r="Q131" s="34"/>
      <c r="R131" s="34"/>
      <c r="S131" s="34"/>
    </row>
    <row r="132" spans="1:19" s="19" customFormat="1" ht="12.75" customHeight="1">
      <c r="A132" s="3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4"/>
      <c r="M132" s="34"/>
      <c r="N132" s="34"/>
      <c r="O132" s="34"/>
      <c r="P132" s="34"/>
      <c r="Q132" s="34"/>
      <c r="R132" s="34"/>
      <c r="S132" s="34"/>
    </row>
    <row r="133" spans="1:19" s="19" customFormat="1" ht="12.75" customHeight="1">
      <c r="A133" s="3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4"/>
      <c r="M133" s="34"/>
      <c r="N133" s="34"/>
      <c r="O133" s="34"/>
      <c r="P133" s="34"/>
      <c r="Q133" s="34"/>
      <c r="R133" s="34"/>
      <c r="S133" s="34"/>
    </row>
    <row r="134" spans="1:19" s="19" customFormat="1" ht="12.75" customHeight="1">
      <c r="A134" s="3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4"/>
      <c r="M134" s="34"/>
      <c r="N134" s="34"/>
      <c r="O134" s="34"/>
      <c r="P134" s="34"/>
      <c r="Q134" s="34"/>
      <c r="R134" s="34"/>
      <c r="S134" s="34"/>
    </row>
    <row r="135" spans="1:19" s="19" customFormat="1" ht="12.75" customHeight="1">
      <c r="A135" s="3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4"/>
      <c r="M135" s="34"/>
      <c r="N135" s="34"/>
      <c r="O135" s="34"/>
      <c r="P135" s="34"/>
      <c r="Q135" s="34"/>
      <c r="R135" s="34"/>
      <c r="S135" s="34"/>
    </row>
    <row r="136" spans="1:19" s="19" customFormat="1" ht="12.75" customHeight="1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4"/>
      <c r="M136" s="34"/>
      <c r="N136" s="34"/>
      <c r="O136" s="34"/>
      <c r="P136" s="34"/>
      <c r="Q136" s="34"/>
      <c r="R136" s="34"/>
      <c r="S136" s="34"/>
    </row>
    <row r="137" spans="1:19" s="19" customFormat="1" ht="12.75" customHeight="1">
      <c r="A137" s="3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4"/>
      <c r="M137" s="34"/>
      <c r="N137" s="34"/>
      <c r="O137" s="34"/>
      <c r="P137" s="34"/>
      <c r="Q137" s="34"/>
      <c r="R137" s="34"/>
      <c r="S137" s="34"/>
    </row>
    <row r="138" spans="1:19" s="19" customFormat="1" ht="12.75" customHeight="1">
      <c r="A138" s="3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4"/>
      <c r="M138" s="34"/>
      <c r="N138" s="34"/>
      <c r="O138" s="34"/>
      <c r="P138" s="34"/>
      <c r="Q138" s="34"/>
      <c r="R138" s="34"/>
      <c r="S138" s="34"/>
    </row>
    <row r="139" spans="1:19" s="19" customFormat="1" ht="12.75" customHeight="1">
      <c r="A139" s="3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4"/>
      <c r="M139" s="34"/>
      <c r="N139" s="34"/>
      <c r="O139" s="34"/>
      <c r="P139" s="34"/>
      <c r="Q139" s="34"/>
      <c r="R139" s="34"/>
      <c r="S139" s="34"/>
    </row>
    <row r="140" spans="1:19" s="19" customFormat="1" ht="12.75" customHeight="1">
      <c r="A140" s="3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4"/>
      <c r="M140" s="34"/>
      <c r="N140" s="34"/>
      <c r="O140" s="34"/>
      <c r="P140" s="34"/>
      <c r="Q140" s="34"/>
      <c r="R140" s="34"/>
      <c r="S140" s="34"/>
    </row>
    <row r="141" spans="1:19" s="19" customFormat="1" ht="12.75" customHeight="1">
      <c r="A141" s="3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4"/>
      <c r="M141" s="34"/>
      <c r="N141" s="34"/>
      <c r="O141" s="34"/>
      <c r="P141" s="34"/>
      <c r="Q141" s="34"/>
      <c r="R141" s="34"/>
      <c r="S141" s="34"/>
    </row>
    <row r="142" spans="1:19" s="19" customFormat="1" ht="12.75" customHeight="1">
      <c r="A142" s="3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4"/>
      <c r="M142" s="34"/>
      <c r="N142" s="34"/>
      <c r="O142" s="34"/>
      <c r="P142" s="34"/>
      <c r="Q142" s="34"/>
      <c r="R142" s="34"/>
      <c r="S142" s="34"/>
    </row>
    <row r="143" spans="1:19" s="19" customFormat="1" ht="12.75" customHeight="1">
      <c r="A143" s="3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4"/>
      <c r="M143" s="34"/>
      <c r="N143" s="34"/>
      <c r="O143" s="34"/>
      <c r="P143" s="34"/>
      <c r="Q143" s="34"/>
      <c r="R143" s="34"/>
      <c r="S143" s="34"/>
    </row>
    <row r="144" spans="1:19" s="19" customFormat="1" ht="12.75" customHeight="1">
      <c r="A144" s="31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4"/>
      <c r="M144" s="34"/>
      <c r="N144" s="34"/>
      <c r="O144" s="34"/>
      <c r="P144" s="34"/>
      <c r="Q144" s="34"/>
      <c r="R144" s="34"/>
      <c r="S144" s="34"/>
    </row>
    <row r="145" spans="1:19" s="19" customFormat="1" ht="12.75" customHeight="1">
      <c r="A145" s="31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4"/>
      <c r="M145" s="34"/>
      <c r="N145" s="34"/>
      <c r="O145" s="34"/>
      <c r="P145" s="34"/>
      <c r="Q145" s="34"/>
      <c r="R145" s="34"/>
      <c r="S145" s="34"/>
    </row>
    <row r="146" spans="1:19" s="19" customFormat="1" ht="12.75" customHeight="1">
      <c r="A146" s="3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4"/>
      <c r="M146" s="34"/>
      <c r="N146" s="34"/>
      <c r="O146" s="34"/>
      <c r="P146" s="34"/>
      <c r="Q146" s="34"/>
      <c r="R146" s="34"/>
      <c r="S146" s="34"/>
    </row>
    <row r="147" spans="1:19" s="19" customFormat="1" ht="12.75" customHeight="1">
      <c r="A147" s="3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4"/>
      <c r="M147" s="34"/>
      <c r="N147" s="34"/>
      <c r="O147" s="34"/>
      <c r="P147" s="34"/>
      <c r="Q147" s="34"/>
      <c r="R147" s="34"/>
      <c r="S147" s="34"/>
    </row>
    <row r="148" spans="1:19" s="19" customFormat="1" ht="12.75" customHeight="1">
      <c r="A148" s="3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4"/>
      <c r="M148" s="34"/>
      <c r="N148" s="34"/>
      <c r="O148" s="34"/>
      <c r="P148" s="34"/>
      <c r="Q148" s="34"/>
      <c r="R148" s="34"/>
      <c r="S148" s="34"/>
    </row>
    <row r="149" spans="1:19" s="19" customFormat="1" ht="12.75" customHeight="1">
      <c r="A149" s="3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8"/>
      <c r="M149" s="38"/>
      <c r="N149" s="38"/>
      <c r="O149" s="38"/>
      <c r="P149" s="38"/>
      <c r="Q149" s="38"/>
      <c r="R149" s="38"/>
      <c r="S149" s="38"/>
    </row>
    <row r="150" spans="1:19" s="19" customFormat="1" ht="12.75" customHeight="1">
      <c r="A150" s="31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4"/>
      <c r="M150" s="34"/>
      <c r="N150" s="34"/>
      <c r="O150" s="34"/>
      <c r="P150" s="34"/>
      <c r="Q150" s="34"/>
      <c r="R150" s="34"/>
      <c r="S150" s="34"/>
    </row>
    <row r="151" spans="1:19" s="19" customFormat="1" ht="12.75" customHeight="1">
      <c r="A151" s="31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4"/>
      <c r="M151" s="34"/>
      <c r="N151" s="34"/>
      <c r="O151" s="34"/>
      <c r="P151" s="34"/>
      <c r="Q151" s="34"/>
      <c r="R151" s="34"/>
      <c r="S151" s="34"/>
    </row>
    <row r="152" spans="1:19" s="19" customFormat="1" ht="12.75" customHeight="1">
      <c r="A152" s="3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4"/>
      <c r="M152" s="34"/>
      <c r="N152" s="34"/>
      <c r="O152" s="34"/>
      <c r="P152" s="34"/>
      <c r="Q152" s="34"/>
      <c r="R152" s="34"/>
      <c r="S152" s="34"/>
    </row>
    <row r="153" spans="1:19" s="19" customFormat="1" ht="12.75" customHeight="1">
      <c r="A153" s="3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4"/>
      <c r="M153" s="34"/>
      <c r="N153" s="34"/>
      <c r="O153" s="34"/>
      <c r="P153" s="34"/>
      <c r="Q153" s="34"/>
      <c r="R153" s="34"/>
      <c r="S153" s="34"/>
    </row>
    <row r="154" spans="1:19" s="19" customFormat="1" ht="12.75" customHeight="1">
      <c r="A154" s="31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9"/>
      <c r="M154" s="38"/>
      <c r="N154" s="38"/>
      <c r="O154" s="38"/>
      <c r="P154" s="38"/>
      <c r="Q154" s="38"/>
      <c r="R154" s="38"/>
      <c r="S154" s="38"/>
    </row>
    <row r="155" spans="1:19" s="19" customFormat="1" ht="12.75" customHeight="1">
      <c r="A155" s="31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4"/>
      <c r="M155" s="34"/>
      <c r="N155" s="34"/>
      <c r="O155" s="34"/>
      <c r="P155" s="34"/>
      <c r="Q155" s="34"/>
      <c r="R155" s="34"/>
      <c r="S155" s="34"/>
    </row>
    <row r="156" spans="1:19" s="19" customFormat="1" ht="12.75" customHeight="1">
      <c r="A156" s="3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</row>
    <row r="157" spans="1:19" s="19" customFormat="1" ht="12.75" customHeight="1">
      <c r="A157" s="3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4"/>
      <c r="M157" s="34"/>
      <c r="N157" s="34"/>
      <c r="O157" s="34"/>
      <c r="P157" s="34"/>
      <c r="Q157" s="34"/>
      <c r="R157" s="34"/>
      <c r="S157" s="34"/>
    </row>
    <row r="158" spans="1:19" s="19" customFormat="1" ht="12.75" customHeight="1">
      <c r="A158" s="3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4"/>
      <c r="M158" s="34"/>
      <c r="N158" s="34"/>
      <c r="O158" s="34"/>
      <c r="P158" s="34"/>
      <c r="Q158" s="34"/>
      <c r="R158" s="34"/>
      <c r="S158" s="34"/>
    </row>
    <row r="159" spans="1:19" s="19" customFormat="1" ht="12.75" customHeight="1">
      <c r="A159" s="31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4"/>
      <c r="M159" s="34"/>
      <c r="N159" s="34"/>
      <c r="O159" s="34"/>
      <c r="P159" s="34"/>
      <c r="Q159" s="34"/>
      <c r="R159" s="34"/>
      <c r="S159" s="34"/>
    </row>
    <row r="160" spans="1:19" s="19" customFormat="1" ht="12.75" customHeight="1">
      <c r="A160" s="31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4"/>
      <c r="M160" s="34"/>
      <c r="N160" s="34"/>
      <c r="O160" s="34"/>
      <c r="P160" s="34"/>
      <c r="Q160" s="34"/>
      <c r="R160" s="34"/>
      <c r="S160" s="34"/>
    </row>
    <row r="161" spans="1:19" s="19" customFormat="1" ht="12.75" customHeight="1">
      <c r="A161" s="31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4"/>
      <c r="M161" s="34"/>
      <c r="N161" s="34"/>
      <c r="O161" s="34"/>
      <c r="P161" s="34"/>
      <c r="Q161" s="34"/>
      <c r="R161" s="34"/>
      <c r="S161" s="34"/>
    </row>
    <row r="162" spans="1:19" s="19" customFormat="1" ht="12.75" customHeight="1">
      <c r="A162" s="31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4"/>
      <c r="M162" s="34"/>
      <c r="N162" s="34"/>
      <c r="O162" s="34"/>
      <c r="P162" s="34"/>
      <c r="Q162" s="34"/>
      <c r="R162" s="34"/>
      <c r="S162" s="34"/>
    </row>
    <row r="163" spans="1:19" s="19" customFormat="1" ht="12.75" customHeight="1">
      <c r="A163" s="31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4"/>
      <c r="M163" s="34"/>
      <c r="N163" s="34"/>
      <c r="O163" s="34"/>
      <c r="P163" s="34"/>
      <c r="Q163" s="34"/>
      <c r="R163" s="34"/>
      <c r="S163" s="34"/>
    </row>
    <row r="164" spans="1:19" s="19" customFormat="1" ht="12.75" customHeight="1">
      <c r="A164" s="31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4"/>
      <c r="M164" s="34"/>
      <c r="N164" s="34"/>
      <c r="O164" s="34"/>
      <c r="P164" s="34"/>
      <c r="Q164" s="34"/>
      <c r="R164" s="34"/>
      <c r="S164" s="34"/>
    </row>
    <row r="165" spans="1:19" s="19" customFormat="1" ht="12.75" customHeight="1">
      <c r="A165" s="3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4"/>
      <c r="M165" s="34"/>
      <c r="N165" s="34"/>
      <c r="O165" s="34"/>
      <c r="P165" s="34"/>
      <c r="Q165" s="34"/>
      <c r="R165" s="34"/>
      <c r="S165" s="34"/>
    </row>
    <row r="166" spans="1:19" s="19" customFormat="1" ht="12.75" customHeight="1">
      <c r="A166" s="31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4"/>
      <c r="M166" s="34"/>
      <c r="N166" s="34"/>
      <c r="O166" s="34"/>
      <c r="P166" s="34"/>
      <c r="Q166" s="34"/>
      <c r="R166" s="34"/>
      <c r="S166" s="34"/>
    </row>
    <row r="167" spans="1:19" s="19" customFormat="1" ht="12.75" customHeight="1">
      <c r="A167" s="3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4"/>
      <c r="M167" s="34"/>
      <c r="N167" s="34"/>
      <c r="O167" s="34"/>
      <c r="P167" s="34"/>
      <c r="Q167" s="34"/>
      <c r="R167" s="34"/>
      <c r="S167" s="34"/>
    </row>
    <row r="168" spans="1:19" s="19" customFormat="1" ht="12.75" customHeight="1">
      <c r="A168" s="3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4"/>
      <c r="M168" s="34"/>
      <c r="N168" s="34"/>
      <c r="O168" s="34"/>
      <c r="P168" s="34"/>
      <c r="Q168" s="34"/>
      <c r="R168" s="34"/>
      <c r="S168" s="34"/>
    </row>
    <row r="169" spans="1:19" s="19" customFormat="1" ht="12.75" customHeight="1">
      <c r="A169" s="31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4"/>
      <c r="M169" s="34"/>
      <c r="N169" s="34"/>
      <c r="O169" s="34"/>
      <c r="P169" s="34"/>
      <c r="Q169" s="34"/>
      <c r="R169" s="34"/>
      <c r="S169" s="34"/>
    </row>
    <row r="170" spans="1:19" s="19" customFormat="1" ht="12.75" customHeight="1">
      <c r="A170" s="31"/>
      <c r="B170" s="32"/>
      <c r="C170" s="32"/>
      <c r="D170" s="32"/>
      <c r="E170" s="32"/>
      <c r="F170" s="32"/>
      <c r="G170" s="32"/>
      <c r="H170" s="32"/>
      <c r="I170" s="32"/>
      <c r="J170" s="32"/>
      <c r="K170" s="40"/>
      <c r="L170" s="34"/>
      <c r="M170" s="34"/>
      <c r="N170" s="34"/>
      <c r="O170" s="34"/>
      <c r="P170" s="34"/>
      <c r="Q170" s="34"/>
      <c r="R170" s="34"/>
      <c r="S170" s="34"/>
    </row>
    <row r="171" spans="1:19" s="19" customFormat="1" ht="12.75" customHeight="1">
      <c r="A171" s="31"/>
      <c r="B171" s="32"/>
      <c r="C171" s="32"/>
      <c r="D171" s="32"/>
      <c r="E171" s="32"/>
      <c r="F171" s="32"/>
      <c r="G171" s="32"/>
      <c r="H171" s="32"/>
      <c r="I171" s="32"/>
      <c r="J171" s="32"/>
      <c r="K171" s="40"/>
      <c r="L171" s="34"/>
      <c r="M171" s="34"/>
      <c r="N171" s="34"/>
      <c r="O171" s="34"/>
      <c r="P171" s="34"/>
      <c r="Q171" s="34"/>
      <c r="R171" s="34"/>
      <c r="S171" s="34"/>
    </row>
    <row r="172" spans="1:19" s="19" customFormat="1" ht="12.75" customHeight="1">
      <c r="A172" s="31"/>
      <c r="B172" s="32"/>
      <c r="C172" s="32"/>
      <c r="D172" s="32"/>
      <c r="E172" s="32"/>
      <c r="F172" s="32"/>
      <c r="G172" s="32"/>
      <c r="H172" s="32"/>
      <c r="I172" s="32"/>
      <c r="J172" s="32"/>
      <c r="K172" s="40"/>
      <c r="L172" s="34"/>
      <c r="M172" s="34"/>
      <c r="N172" s="34"/>
      <c r="O172" s="34"/>
      <c r="P172" s="34"/>
      <c r="Q172" s="34"/>
      <c r="R172" s="34"/>
      <c r="S172" s="34"/>
    </row>
    <row r="173" spans="1:19" s="19" customFormat="1" ht="12.75" customHeight="1">
      <c r="A173" s="31"/>
      <c r="B173" s="32"/>
      <c r="C173" s="32"/>
      <c r="D173" s="32"/>
      <c r="E173" s="32"/>
      <c r="F173" s="32"/>
      <c r="G173" s="32"/>
      <c r="H173" s="32"/>
      <c r="I173" s="32"/>
      <c r="J173" s="32"/>
      <c r="K173" s="40"/>
      <c r="L173" s="34"/>
      <c r="M173" s="34"/>
      <c r="N173" s="34"/>
      <c r="O173" s="34"/>
      <c r="P173" s="34"/>
      <c r="Q173" s="34"/>
      <c r="R173" s="34"/>
      <c r="S173" s="34"/>
    </row>
    <row r="174" spans="1:19" s="19" customFormat="1" ht="12.75" customHeight="1">
      <c r="A174" s="31"/>
      <c r="B174" s="32"/>
      <c r="C174" s="32"/>
      <c r="D174" s="32"/>
      <c r="E174" s="32"/>
      <c r="F174" s="32"/>
      <c r="G174" s="32"/>
      <c r="H174" s="32"/>
      <c r="I174" s="32"/>
      <c r="J174" s="32"/>
      <c r="K174" s="40"/>
      <c r="L174" s="34"/>
      <c r="M174" s="34"/>
      <c r="N174" s="34"/>
      <c r="O174" s="34"/>
      <c r="P174" s="34"/>
      <c r="Q174" s="34"/>
      <c r="R174" s="34"/>
      <c r="S174" s="34"/>
    </row>
    <row r="175" spans="1:19" s="19" customFormat="1" ht="12.75" customHeight="1">
      <c r="A175" s="31"/>
      <c r="B175" s="32"/>
      <c r="C175" s="32"/>
      <c r="D175" s="32"/>
      <c r="E175" s="32"/>
      <c r="F175" s="32"/>
      <c r="G175" s="32"/>
      <c r="H175" s="32"/>
      <c r="I175" s="32"/>
      <c r="J175" s="32"/>
      <c r="K175" s="40"/>
      <c r="L175" s="34"/>
      <c r="M175" s="34"/>
      <c r="N175" s="34"/>
      <c r="O175" s="34"/>
      <c r="P175" s="34"/>
      <c r="Q175" s="34"/>
      <c r="R175" s="34"/>
      <c r="S175" s="34"/>
    </row>
    <row r="176" spans="1:19" s="19" customFormat="1" ht="12.75" customHeight="1">
      <c r="A176" s="31"/>
      <c r="B176" s="32"/>
      <c r="C176" s="32"/>
      <c r="D176" s="32"/>
      <c r="E176" s="32"/>
      <c r="F176" s="32"/>
      <c r="G176" s="32"/>
      <c r="H176" s="32"/>
      <c r="I176" s="32"/>
      <c r="J176" s="32"/>
      <c r="K176" s="40"/>
      <c r="L176" s="34"/>
      <c r="M176" s="34"/>
      <c r="N176" s="34"/>
      <c r="O176" s="34"/>
      <c r="P176" s="34"/>
      <c r="Q176" s="34"/>
      <c r="R176" s="34"/>
      <c r="S176" s="34"/>
    </row>
    <row r="177" spans="1:19" s="19" customFormat="1" ht="12.75" customHeight="1">
      <c r="A177" s="31"/>
      <c r="B177" s="32"/>
      <c r="C177" s="32"/>
      <c r="D177" s="32"/>
      <c r="E177" s="32"/>
      <c r="F177" s="32"/>
      <c r="G177" s="32"/>
      <c r="H177" s="32"/>
      <c r="I177" s="32"/>
      <c r="J177" s="32"/>
      <c r="K177" s="40"/>
      <c r="L177" s="34"/>
      <c r="M177" s="34"/>
      <c r="N177" s="34"/>
      <c r="O177" s="34"/>
      <c r="P177" s="34"/>
      <c r="Q177" s="34"/>
      <c r="R177" s="34"/>
      <c r="S177" s="34"/>
    </row>
    <row r="178" spans="1:19" s="19" customFormat="1" ht="12.75" customHeight="1">
      <c r="A178" s="31"/>
      <c r="B178" s="32"/>
      <c r="C178" s="32"/>
      <c r="D178" s="32"/>
      <c r="E178" s="32"/>
      <c r="F178" s="32"/>
      <c r="G178" s="32"/>
      <c r="H178" s="32"/>
      <c r="I178" s="32"/>
      <c r="J178" s="32"/>
      <c r="K178" s="40"/>
      <c r="L178" s="34"/>
      <c r="M178" s="34"/>
      <c r="N178" s="34"/>
      <c r="O178" s="34"/>
      <c r="P178" s="34"/>
      <c r="Q178" s="34"/>
      <c r="R178" s="34"/>
      <c r="S178" s="34"/>
    </row>
    <row r="179" spans="1:19" s="19" customFormat="1" ht="12.75" customHeight="1">
      <c r="A179" s="31"/>
      <c r="B179" s="32"/>
      <c r="C179" s="32"/>
      <c r="D179" s="32"/>
      <c r="E179" s="32"/>
      <c r="F179" s="32"/>
      <c r="G179" s="32"/>
      <c r="H179" s="32"/>
      <c r="I179" s="32"/>
      <c r="J179" s="32"/>
      <c r="K179" s="40"/>
      <c r="L179" s="34"/>
      <c r="M179" s="34"/>
      <c r="N179" s="34"/>
      <c r="O179" s="34"/>
      <c r="P179" s="34"/>
      <c r="Q179" s="34"/>
      <c r="R179" s="34"/>
      <c r="S179" s="34"/>
    </row>
    <row r="180" spans="1:19" s="19" customFormat="1" ht="12.75" customHeight="1">
      <c r="A180" s="31"/>
      <c r="B180" s="32"/>
      <c r="C180" s="32"/>
      <c r="D180" s="32"/>
      <c r="E180" s="32"/>
      <c r="F180" s="32"/>
      <c r="G180" s="32"/>
      <c r="H180" s="32"/>
      <c r="I180" s="32"/>
      <c r="J180" s="32"/>
      <c r="K180" s="40"/>
      <c r="L180" s="34"/>
      <c r="M180" s="34"/>
      <c r="N180" s="34"/>
      <c r="O180" s="34"/>
      <c r="P180" s="34"/>
      <c r="Q180" s="34"/>
      <c r="R180" s="34"/>
      <c r="S180" s="34"/>
    </row>
    <row r="181" spans="1:19" s="19" customFormat="1" ht="12.75" customHeight="1">
      <c r="A181" s="31"/>
      <c r="B181" s="32"/>
      <c r="C181" s="32"/>
      <c r="D181" s="32"/>
      <c r="E181" s="32"/>
      <c r="F181" s="32"/>
      <c r="G181" s="32"/>
      <c r="H181" s="32"/>
      <c r="I181" s="32"/>
      <c r="J181" s="32"/>
      <c r="K181" s="40"/>
      <c r="L181" s="34"/>
      <c r="M181" s="34"/>
      <c r="N181" s="34"/>
      <c r="O181" s="34"/>
      <c r="P181" s="34"/>
      <c r="Q181" s="34"/>
      <c r="R181" s="34"/>
      <c r="S181" s="34"/>
    </row>
    <row r="182" spans="1:19" s="19" customFormat="1" ht="12.75" customHeight="1">
      <c r="A182" s="31"/>
      <c r="B182" s="32"/>
      <c r="C182" s="32"/>
      <c r="D182" s="32"/>
      <c r="E182" s="32"/>
      <c r="F182" s="32"/>
      <c r="G182" s="32"/>
      <c r="H182" s="32"/>
      <c r="I182" s="32"/>
      <c r="J182" s="32"/>
      <c r="K182" s="40"/>
      <c r="L182" s="34"/>
      <c r="M182" s="34"/>
      <c r="N182" s="34"/>
      <c r="O182" s="34"/>
      <c r="P182" s="34"/>
      <c r="Q182" s="34"/>
      <c r="R182" s="34"/>
      <c r="S182" s="34"/>
    </row>
    <row r="183" spans="1:19" s="19" customFormat="1" ht="12.75" customHeight="1">
      <c r="A183" s="31"/>
      <c r="B183" s="32"/>
      <c r="C183" s="32"/>
      <c r="D183" s="32"/>
      <c r="E183" s="32"/>
      <c r="F183" s="32"/>
      <c r="G183" s="32"/>
      <c r="H183" s="32"/>
      <c r="I183" s="32"/>
      <c r="J183" s="32"/>
      <c r="K183" s="40"/>
      <c r="L183" s="34"/>
      <c r="M183" s="34"/>
      <c r="N183" s="34"/>
      <c r="O183" s="34"/>
      <c r="P183" s="34"/>
      <c r="Q183" s="34"/>
      <c r="R183" s="34"/>
      <c r="S183" s="34"/>
    </row>
    <row r="184" spans="1:19" s="19" customFormat="1" ht="12.75" customHeight="1">
      <c r="A184" s="31"/>
      <c r="B184" s="32"/>
      <c r="C184" s="32"/>
      <c r="D184" s="32"/>
      <c r="E184" s="32"/>
      <c r="F184" s="32"/>
      <c r="G184" s="32"/>
      <c r="H184" s="32"/>
      <c r="I184" s="32"/>
      <c r="J184" s="32"/>
      <c r="K184" s="40"/>
      <c r="L184" s="34"/>
      <c r="M184" s="34"/>
      <c r="N184" s="34"/>
      <c r="O184" s="34"/>
      <c r="P184" s="34"/>
      <c r="Q184" s="34"/>
      <c r="R184" s="34"/>
      <c r="S184" s="34"/>
    </row>
    <row r="185" spans="1:19" s="19" customFormat="1" ht="12.75" customHeight="1">
      <c r="A185" s="31"/>
      <c r="B185" s="32"/>
      <c r="C185" s="32"/>
      <c r="D185" s="32"/>
      <c r="E185" s="32"/>
      <c r="F185" s="32"/>
      <c r="G185" s="32"/>
      <c r="H185" s="32"/>
      <c r="I185" s="32"/>
      <c r="J185" s="32"/>
      <c r="K185" s="40"/>
      <c r="L185" s="34"/>
      <c r="M185" s="34"/>
      <c r="N185" s="34"/>
      <c r="O185" s="34"/>
      <c r="P185" s="34"/>
      <c r="Q185" s="34"/>
      <c r="R185" s="34"/>
      <c r="S185" s="34"/>
    </row>
    <row r="186" spans="1:19" s="19" customFormat="1" ht="12.75" customHeight="1">
      <c r="A186" s="31"/>
      <c r="B186" s="32"/>
      <c r="C186" s="32"/>
      <c r="D186" s="32"/>
      <c r="E186" s="32"/>
      <c r="F186" s="32"/>
      <c r="G186" s="32"/>
      <c r="H186" s="32"/>
      <c r="I186" s="32"/>
      <c r="J186" s="32"/>
      <c r="K186" s="40"/>
      <c r="L186" s="34"/>
      <c r="M186" s="34"/>
      <c r="N186" s="34"/>
      <c r="O186" s="34"/>
      <c r="P186" s="34"/>
      <c r="Q186" s="34"/>
      <c r="R186" s="34"/>
      <c r="S186" s="34"/>
    </row>
    <row r="187" spans="1:19" s="19" customFormat="1" ht="12.75" customHeight="1">
      <c r="A187" s="31"/>
      <c r="B187" s="32"/>
      <c r="C187" s="32"/>
      <c r="D187" s="32"/>
      <c r="E187" s="32"/>
      <c r="F187" s="32"/>
      <c r="G187" s="32"/>
      <c r="H187" s="32"/>
      <c r="I187" s="32"/>
      <c r="J187" s="32"/>
      <c r="K187" s="40"/>
      <c r="L187" s="34"/>
      <c r="M187" s="34"/>
      <c r="N187" s="34"/>
      <c r="O187" s="34"/>
      <c r="P187" s="34"/>
      <c r="Q187" s="34"/>
      <c r="R187" s="34"/>
      <c r="S187" s="34"/>
    </row>
    <row r="188" spans="1:19" s="19" customFormat="1" ht="12.75" customHeight="1">
      <c r="A188" s="31"/>
      <c r="B188" s="32"/>
      <c r="C188" s="32"/>
      <c r="D188" s="32"/>
      <c r="E188" s="32"/>
      <c r="F188" s="32"/>
      <c r="G188" s="32"/>
      <c r="H188" s="32"/>
      <c r="I188" s="32"/>
      <c r="J188" s="32"/>
      <c r="K188" s="40"/>
      <c r="L188" s="34"/>
      <c r="M188" s="34"/>
      <c r="N188" s="34"/>
      <c r="O188" s="34"/>
      <c r="P188" s="34"/>
      <c r="Q188" s="34"/>
      <c r="R188" s="34"/>
      <c r="S188" s="34"/>
    </row>
    <row r="189" spans="1:19" s="19" customFormat="1" ht="12.75" customHeight="1">
      <c r="A189" s="31"/>
      <c r="B189" s="32"/>
      <c r="C189" s="32"/>
      <c r="D189" s="32"/>
      <c r="E189" s="32"/>
      <c r="F189" s="32"/>
      <c r="G189" s="32"/>
      <c r="H189" s="32"/>
      <c r="I189" s="32"/>
      <c r="J189" s="32"/>
      <c r="K189" s="40"/>
      <c r="L189" s="34"/>
      <c r="M189" s="34"/>
      <c r="N189" s="34"/>
      <c r="O189" s="34"/>
      <c r="P189" s="34"/>
      <c r="Q189" s="34"/>
      <c r="R189" s="34"/>
      <c r="S189" s="34"/>
    </row>
    <row r="190" spans="1:19" s="19" customFormat="1" ht="12.75" customHeight="1">
      <c r="A190" s="31"/>
      <c r="B190" s="32"/>
      <c r="C190" s="32"/>
      <c r="D190" s="32"/>
      <c r="E190" s="32"/>
      <c r="F190" s="32"/>
      <c r="G190" s="32"/>
      <c r="H190" s="32"/>
      <c r="I190" s="32"/>
      <c r="J190" s="32"/>
      <c r="K190" s="40"/>
      <c r="L190" s="34"/>
      <c r="M190" s="34"/>
      <c r="N190" s="34"/>
      <c r="O190" s="34"/>
      <c r="P190" s="34"/>
      <c r="Q190" s="34"/>
      <c r="R190" s="34"/>
      <c r="S190" s="34"/>
    </row>
    <row r="191" spans="1:19" s="19" customFormat="1" ht="12.75" customHeight="1">
      <c r="A191" s="31"/>
      <c r="B191" s="32"/>
      <c r="C191" s="32"/>
      <c r="D191" s="32"/>
      <c r="E191" s="32"/>
      <c r="F191" s="32"/>
      <c r="G191" s="32"/>
      <c r="H191" s="32"/>
      <c r="I191" s="32"/>
      <c r="J191" s="32"/>
      <c r="K191" s="40"/>
      <c r="L191" s="34"/>
      <c r="M191" s="34"/>
      <c r="N191" s="34"/>
      <c r="O191" s="34"/>
      <c r="P191" s="34"/>
      <c r="Q191" s="34"/>
      <c r="R191" s="34"/>
      <c r="S191" s="34"/>
    </row>
    <row r="192" spans="1:19" s="19" customFormat="1" ht="12.75" customHeight="1">
      <c r="A192" s="31"/>
      <c r="B192" s="32"/>
      <c r="C192" s="32"/>
      <c r="D192" s="32"/>
      <c r="E192" s="32"/>
      <c r="F192" s="32"/>
      <c r="G192" s="32"/>
      <c r="H192" s="32"/>
      <c r="I192" s="32"/>
      <c r="J192" s="32"/>
      <c r="K192" s="40"/>
      <c r="L192" s="34"/>
      <c r="M192" s="34"/>
      <c r="N192" s="34"/>
      <c r="O192" s="34"/>
      <c r="P192" s="34"/>
      <c r="Q192" s="34"/>
      <c r="R192" s="34"/>
      <c r="S192" s="34"/>
    </row>
    <row r="193" spans="1:19" s="19" customFormat="1" ht="12.75" customHeight="1">
      <c r="A193" s="31"/>
      <c r="B193" s="32"/>
      <c r="C193" s="32"/>
      <c r="D193" s="32"/>
      <c r="E193" s="32"/>
      <c r="F193" s="32"/>
      <c r="G193" s="32"/>
      <c r="H193" s="32"/>
      <c r="I193" s="32"/>
      <c r="J193" s="32"/>
      <c r="K193" s="40"/>
      <c r="L193" s="34"/>
      <c r="M193" s="34"/>
      <c r="N193" s="34"/>
      <c r="O193" s="34"/>
      <c r="P193" s="34"/>
      <c r="Q193" s="34"/>
      <c r="R193" s="34"/>
      <c r="S193" s="34"/>
    </row>
    <row r="194" spans="1:19" s="19" customFormat="1" ht="12.75" customHeight="1">
      <c r="A194" s="31"/>
      <c r="B194" s="32"/>
      <c r="C194" s="32"/>
      <c r="D194" s="32"/>
      <c r="E194" s="32"/>
      <c r="F194" s="32"/>
      <c r="G194" s="32"/>
      <c r="H194" s="32"/>
      <c r="I194" s="32"/>
      <c r="J194" s="32"/>
      <c r="K194" s="40"/>
      <c r="L194" s="34"/>
      <c r="M194" s="34"/>
      <c r="N194" s="34"/>
      <c r="O194" s="34"/>
      <c r="P194" s="34"/>
      <c r="Q194" s="34"/>
      <c r="R194" s="34"/>
      <c r="S194" s="34"/>
    </row>
    <row r="195" spans="1:19" s="19" customFormat="1" ht="12.75" customHeight="1">
      <c r="A195" s="31"/>
      <c r="B195" s="32"/>
      <c r="C195" s="32"/>
      <c r="D195" s="32"/>
      <c r="E195" s="32"/>
      <c r="F195" s="32"/>
      <c r="G195" s="32"/>
      <c r="H195" s="32"/>
      <c r="I195" s="32"/>
      <c r="J195" s="32"/>
      <c r="K195" s="40"/>
      <c r="L195" s="34"/>
      <c r="M195" s="34"/>
      <c r="N195" s="34"/>
      <c r="O195" s="34"/>
      <c r="P195" s="34"/>
      <c r="Q195" s="34"/>
      <c r="R195" s="34"/>
      <c r="S195" s="34"/>
    </row>
    <row r="196" spans="1:19" s="19" customFormat="1" ht="12.75" customHeight="1">
      <c r="A196" s="31"/>
      <c r="B196" s="32"/>
      <c r="C196" s="32"/>
      <c r="D196" s="32"/>
      <c r="E196" s="32"/>
      <c r="F196" s="32"/>
      <c r="G196" s="32"/>
      <c r="H196" s="32"/>
      <c r="I196" s="32"/>
      <c r="J196" s="32"/>
      <c r="K196" s="40"/>
      <c r="L196" s="34"/>
      <c r="M196" s="34"/>
      <c r="N196" s="34"/>
      <c r="O196" s="34"/>
      <c r="P196" s="34"/>
      <c r="Q196" s="34"/>
      <c r="R196" s="34"/>
      <c r="S196" s="34"/>
    </row>
    <row r="197" spans="1:19" s="19" customFormat="1" ht="12.75" customHeight="1">
      <c r="A197" s="31"/>
      <c r="B197" s="32"/>
      <c r="C197" s="32"/>
      <c r="D197" s="32"/>
      <c r="E197" s="32"/>
      <c r="F197" s="32"/>
      <c r="G197" s="32"/>
      <c r="H197" s="32"/>
      <c r="I197" s="32"/>
      <c r="J197" s="32"/>
      <c r="K197" s="40"/>
      <c r="L197" s="34"/>
      <c r="M197" s="34"/>
      <c r="N197" s="34"/>
      <c r="O197" s="34"/>
      <c r="P197" s="34"/>
      <c r="Q197" s="34"/>
      <c r="R197" s="34"/>
      <c r="S197" s="34"/>
    </row>
    <row r="198" spans="1:19" s="19" customFormat="1" ht="12.75" customHeight="1">
      <c r="A198" s="31"/>
      <c r="B198" s="32"/>
      <c r="C198" s="32"/>
      <c r="D198" s="32"/>
      <c r="E198" s="32"/>
      <c r="F198" s="32"/>
      <c r="G198" s="32"/>
      <c r="H198" s="32"/>
      <c r="I198" s="32"/>
      <c r="J198" s="32"/>
      <c r="K198" s="40"/>
      <c r="L198" s="34"/>
      <c r="M198" s="34"/>
      <c r="N198" s="34"/>
      <c r="O198" s="34"/>
      <c r="P198" s="34"/>
      <c r="Q198" s="34"/>
      <c r="R198" s="34"/>
      <c r="S198" s="34"/>
    </row>
    <row r="199" spans="1:19" s="19" customFormat="1" ht="12.75" customHeight="1">
      <c r="A199" s="31"/>
      <c r="B199" s="32"/>
      <c r="C199" s="32"/>
      <c r="D199" s="32"/>
      <c r="E199" s="32"/>
      <c r="F199" s="32"/>
      <c r="G199" s="32"/>
      <c r="H199" s="32"/>
      <c r="I199" s="32"/>
      <c r="J199" s="32"/>
      <c r="K199" s="40"/>
      <c r="L199" s="34"/>
      <c r="M199" s="34"/>
      <c r="N199" s="34"/>
      <c r="O199" s="34"/>
      <c r="P199" s="34"/>
      <c r="Q199" s="34"/>
      <c r="R199" s="34"/>
      <c r="S199" s="34"/>
    </row>
    <row r="200" spans="1:19" s="19" customFormat="1" ht="12.75" customHeight="1">
      <c r="A200" s="31"/>
      <c r="B200" s="32"/>
      <c r="C200" s="32"/>
      <c r="D200" s="32"/>
      <c r="E200" s="32"/>
      <c r="F200" s="32"/>
      <c r="G200" s="32"/>
      <c r="H200" s="32"/>
      <c r="I200" s="32"/>
      <c r="J200" s="32"/>
      <c r="K200" s="40"/>
      <c r="L200" s="34"/>
      <c r="M200" s="34"/>
      <c r="N200" s="34"/>
      <c r="O200" s="34"/>
      <c r="P200" s="34"/>
      <c r="Q200" s="34"/>
      <c r="R200" s="34"/>
      <c r="S200" s="34"/>
    </row>
    <row r="201" spans="1:19" s="19" customFormat="1" ht="12.75" customHeight="1">
      <c r="A201" s="31"/>
      <c r="B201" s="32"/>
      <c r="C201" s="32"/>
      <c r="D201" s="32"/>
      <c r="E201" s="32"/>
      <c r="F201" s="32"/>
      <c r="G201" s="32"/>
      <c r="H201" s="32"/>
      <c r="I201" s="32"/>
      <c r="J201" s="32"/>
      <c r="K201" s="40"/>
      <c r="L201" s="34"/>
      <c r="M201" s="34"/>
      <c r="N201" s="34"/>
      <c r="O201" s="34"/>
      <c r="P201" s="34"/>
      <c r="Q201" s="34"/>
      <c r="R201" s="34"/>
      <c r="S201" s="34"/>
    </row>
    <row r="202" spans="1:19" s="19" customFormat="1" ht="12.75" customHeight="1">
      <c r="A202" s="31"/>
      <c r="B202" s="32"/>
      <c r="C202" s="32"/>
      <c r="D202" s="32"/>
      <c r="E202" s="32"/>
      <c r="F202" s="32"/>
      <c r="G202" s="32"/>
      <c r="H202" s="32"/>
      <c r="I202" s="32"/>
      <c r="J202" s="32"/>
      <c r="K202" s="40"/>
      <c r="L202" s="34"/>
      <c r="M202" s="34"/>
      <c r="N202" s="34"/>
      <c r="O202" s="34"/>
      <c r="P202" s="34"/>
      <c r="Q202" s="34"/>
      <c r="R202" s="34"/>
      <c r="S202" s="34"/>
    </row>
    <row r="203" spans="1:19" s="19" customFormat="1" ht="12.75" customHeight="1">
      <c r="A203" s="31"/>
      <c r="B203" s="32"/>
      <c r="C203" s="32"/>
      <c r="D203" s="32"/>
      <c r="E203" s="32"/>
      <c r="F203" s="32"/>
      <c r="G203" s="32"/>
      <c r="H203" s="32"/>
      <c r="I203" s="32"/>
      <c r="J203" s="32"/>
      <c r="K203" s="40"/>
      <c r="L203" s="34"/>
      <c r="M203" s="34"/>
      <c r="N203" s="34"/>
      <c r="O203" s="34"/>
      <c r="P203" s="34"/>
      <c r="Q203" s="34"/>
      <c r="R203" s="34"/>
      <c r="S203" s="34"/>
    </row>
    <row r="204" spans="1:19" s="19" customFormat="1" ht="12.75" customHeight="1">
      <c r="A204" s="31"/>
      <c r="B204" s="32"/>
      <c r="C204" s="32"/>
      <c r="D204" s="32"/>
      <c r="E204" s="32"/>
      <c r="F204" s="32"/>
      <c r="G204" s="32"/>
      <c r="H204" s="32"/>
      <c r="I204" s="32"/>
      <c r="J204" s="32"/>
      <c r="K204" s="40"/>
      <c r="L204" s="34"/>
      <c r="M204" s="34"/>
      <c r="N204" s="34"/>
      <c r="O204" s="34"/>
      <c r="P204" s="34"/>
      <c r="Q204" s="34"/>
      <c r="R204" s="34"/>
      <c r="S204" s="34"/>
    </row>
    <row r="205" spans="1:19" s="19" customFormat="1" ht="12.75" customHeight="1">
      <c r="A205" s="31"/>
      <c r="B205" s="32"/>
      <c r="C205" s="32"/>
      <c r="D205" s="32"/>
      <c r="E205" s="32"/>
      <c r="F205" s="32"/>
      <c r="G205" s="32"/>
      <c r="H205" s="32"/>
      <c r="I205" s="32"/>
      <c r="J205" s="32"/>
      <c r="K205" s="40"/>
      <c r="L205" s="34"/>
      <c r="M205" s="34"/>
      <c r="N205" s="34"/>
      <c r="O205" s="34"/>
      <c r="P205" s="34"/>
      <c r="Q205" s="34"/>
      <c r="R205" s="34"/>
      <c r="S205" s="34"/>
    </row>
    <row r="206" spans="1:19" s="19" customFormat="1" ht="12.75" customHeight="1">
      <c r="A206" s="31"/>
      <c r="B206" s="32"/>
      <c r="C206" s="32"/>
      <c r="D206" s="32"/>
      <c r="E206" s="32"/>
      <c r="F206" s="32"/>
      <c r="G206" s="32"/>
      <c r="H206" s="32"/>
      <c r="I206" s="32"/>
      <c r="J206" s="32"/>
      <c r="K206" s="40"/>
      <c r="L206" s="34"/>
      <c r="M206" s="34"/>
      <c r="N206" s="34"/>
      <c r="O206" s="34"/>
      <c r="P206" s="34"/>
      <c r="Q206" s="34"/>
      <c r="R206" s="34"/>
      <c r="S206" s="34"/>
    </row>
    <row r="207" spans="1:19" s="19" customFormat="1" ht="12.75" customHeight="1">
      <c r="A207" s="31"/>
      <c r="B207" s="32"/>
      <c r="C207" s="32"/>
      <c r="D207" s="32"/>
      <c r="E207" s="32"/>
      <c r="F207" s="32"/>
      <c r="G207" s="32"/>
      <c r="H207" s="32"/>
      <c r="I207" s="32"/>
      <c r="J207" s="32"/>
      <c r="K207" s="40"/>
      <c r="L207" s="34"/>
      <c r="M207" s="34"/>
      <c r="N207" s="34"/>
      <c r="O207" s="34"/>
      <c r="P207" s="34"/>
      <c r="Q207" s="34"/>
      <c r="R207" s="34"/>
      <c r="S207" s="34"/>
    </row>
    <row r="208" spans="1:19" s="19" customFormat="1" ht="12.75" customHeight="1">
      <c r="A208" s="31"/>
      <c r="B208" s="32"/>
      <c r="C208" s="32"/>
      <c r="D208" s="32"/>
      <c r="E208" s="32"/>
      <c r="F208" s="32"/>
      <c r="G208" s="32"/>
      <c r="H208" s="32"/>
      <c r="I208" s="32"/>
      <c r="J208" s="32"/>
      <c r="K208" s="40"/>
      <c r="L208" s="34"/>
      <c r="M208" s="34"/>
      <c r="N208" s="34"/>
      <c r="O208" s="34"/>
      <c r="P208" s="34"/>
      <c r="Q208" s="34"/>
      <c r="R208" s="34"/>
      <c r="S208" s="34"/>
    </row>
    <row r="209" spans="1:19" s="19" customFormat="1" ht="12.75" customHeight="1">
      <c r="A209" s="31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4"/>
      <c r="M209" s="34"/>
      <c r="N209" s="34"/>
      <c r="O209" s="34"/>
      <c r="P209" s="34"/>
      <c r="Q209" s="34"/>
      <c r="R209" s="34"/>
      <c r="S209" s="34"/>
    </row>
    <row r="210" spans="1:19" s="19" customFormat="1" ht="12.75" customHeight="1">
      <c r="A210" s="31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4"/>
      <c r="M210" s="34"/>
      <c r="N210" s="34"/>
      <c r="O210" s="34"/>
      <c r="P210" s="34"/>
      <c r="Q210" s="34"/>
      <c r="R210" s="34"/>
      <c r="S210" s="34"/>
    </row>
    <row r="211" spans="1:19" s="19" customFormat="1" ht="12.75" customHeight="1">
      <c r="A211" s="31"/>
      <c r="B211" s="32"/>
      <c r="C211" s="32"/>
      <c r="D211" s="32"/>
      <c r="E211" s="32"/>
      <c r="F211" s="32"/>
      <c r="G211" s="32"/>
      <c r="H211" s="32"/>
      <c r="I211" s="32"/>
      <c r="J211" s="32"/>
      <c r="K211" s="40"/>
      <c r="L211" s="34"/>
      <c r="M211" s="34"/>
      <c r="N211" s="34"/>
      <c r="O211" s="34"/>
      <c r="P211" s="34"/>
      <c r="Q211" s="34"/>
      <c r="R211" s="34"/>
      <c r="S211" s="34"/>
    </row>
    <row r="212" spans="1:19" s="19" customFormat="1" ht="12.75" customHeight="1">
      <c r="A212" s="31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4"/>
      <c r="M212" s="34"/>
      <c r="N212" s="34"/>
      <c r="O212" s="34"/>
      <c r="P212" s="34"/>
      <c r="Q212" s="34"/>
      <c r="R212" s="34"/>
      <c r="S212" s="34"/>
    </row>
    <row r="213" spans="1:19" s="19" customFormat="1" ht="12.75" customHeight="1">
      <c r="A213" s="31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4"/>
      <c r="M213" s="34"/>
      <c r="N213" s="34"/>
      <c r="O213" s="34"/>
      <c r="P213" s="34"/>
      <c r="Q213" s="34"/>
      <c r="R213" s="34"/>
      <c r="S213" s="34"/>
    </row>
    <row r="214" spans="1:19" s="19" customFormat="1" ht="12.75" customHeight="1">
      <c r="A214" s="31"/>
      <c r="B214" s="32"/>
      <c r="C214" s="32"/>
      <c r="D214" s="32"/>
      <c r="E214" s="32"/>
      <c r="F214" s="32"/>
      <c r="G214" s="32"/>
      <c r="H214" s="32"/>
      <c r="I214" s="32"/>
      <c r="J214" s="32"/>
      <c r="K214" s="40"/>
      <c r="L214" s="34"/>
      <c r="M214" s="34"/>
      <c r="N214" s="34"/>
      <c r="O214" s="34"/>
      <c r="P214" s="34"/>
      <c r="Q214" s="34"/>
      <c r="R214" s="34"/>
      <c r="S214" s="34"/>
    </row>
    <row r="215" spans="1:19" s="19" customFormat="1" ht="12.75" customHeight="1">
      <c r="A215" s="31"/>
      <c r="B215" s="32"/>
      <c r="C215" s="32"/>
      <c r="D215" s="32"/>
      <c r="E215" s="32"/>
      <c r="F215" s="32"/>
      <c r="G215" s="32"/>
      <c r="H215" s="32"/>
      <c r="I215" s="32"/>
      <c r="J215" s="32"/>
      <c r="K215" s="40"/>
      <c r="L215" s="34"/>
      <c r="M215" s="34"/>
      <c r="N215" s="34"/>
      <c r="O215" s="34"/>
      <c r="P215" s="34"/>
      <c r="Q215" s="34"/>
      <c r="R215" s="34"/>
      <c r="S215" s="34"/>
    </row>
    <row r="216" spans="1:19" s="19" customFormat="1" ht="12.75" customHeight="1">
      <c r="A216" s="31"/>
      <c r="B216" s="32"/>
      <c r="C216" s="32"/>
      <c r="D216" s="32"/>
      <c r="E216" s="32"/>
      <c r="F216" s="32"/>
      <c r="G216" s="32"/>
      <c r="H216" s="32"/>
      <c r="I216" s="32"/>
      <c r="J216" s="32"/>
      <c r="K216" s="40"/>
      <c r="L216" s="34"/>
      <c r="M216" s="34"/>
      <c r="N216" s="34"/>
      <c r="O216" s="34"/>
      <c r="P216" s="34"/>
      <c r="Q216" s="34"/>
      <c r="R216" s="34"/>
      <c r="S216" s="34"/>
    </row>
    <row r="217" spans="1:19" s="19" customFormat="1" ht="12.75" customHeight="1">
      <c r="A217" s="31"/>
      <c r="B217" s="32"/>
      <c r="C217" s="32"/>
      <c r="D217" s="32"/>
      <c r="E217" s="32"/>
      <c r="F217" s="32"/>
      <c r="G217" s="32"/>
      <c r="H217" s="32"/>
      <c r="I217" s="32"/>
      <c r="J217" s="32"/>
      <c r="K217" s="40"/>
      <c r="L217" s="34"/>
      <c r="M217" s="34"/>
      <c r="N217" s="34"/>
      <c r="O217" s="34"/>
      <c r="P217" s="41"/>
      <c r="Q217" s="41"/>
      <c r="R217" s="41"/>
      <c r="S217" s="41"/>
    </row>
    <row r="218" spans="1:19" s="19" customFormat="1" ht="12.75" customHeight="1">
      <c r="A218" s="31"/>
      <c r="B218" s="31"/>
      <c r="C218" s="32"/>
      <c r="D218" s="32"/>
      <c r="E218" s="32"/>
      <c r="F218" s="32"/>
      <c r="G218" s="32"/>
      <c r="H218" s="32"/>
      <c r="I218" s="32"/>
      <c r="J218" s="32"/>
      <c r="K218" s="40"/>
      <c r="L218" s="34"/>
      <c r="M218" s="34"/>
      <c r="N218" s="34"/>
      <c r="O218" s="34"/>
      <c r="P218" s="41"/>
      <c r="Q218" s="34"/>
      <c r="R218" s="34"/>
      <c r="S218" s="41"/>
    </row>
    <row r="219" spans="1:19" s="19" customFormat="1" ht="12.75" customHeight="1">
      <c r="A219" s="31"/>
      <c r="B219" s="31"/>
      <c r="C219" s="32"/>
      <c r="D219" s="32"/>
      <c r="E219" s="32"/>
      <c r="F219" s="32"/>
      <c r="G219" s="32"/>
      <c r="H219" s="32"/>
      <c r="I219" s="32"/>
      <c r="J219" s="32"/>
      <c r="K219" s="40"/>
      <c r="L219" s="34"/>
      <c r="M219" s="34"/>
      <c r="N219" s="34"/>
      <c r="O219" s="34"/>
      <c r="P219" s="41"/>
      <c r="Q219" s="34"/>
      <c r="R219" s="34"/>
      <c r="S219" s="41"/>
    </row>
    <row r="220" spans="1:19" s="19" customFormat="1" ht="12.75" customHeight="1">
      <c r="A220" s="31"/>
      <c r="B220" s="31"/>
      <c r="C220" s="32"/>
      <c r="D220" s="32"/>
      <c r="E220" s="32"/>
      <c r="F220" s="32"/>
      <c r="G220" s="32"/>
      <c r="H220" s="32"/>
      <c r="I220" s="32"/>
      <c r="J220" s="32"/>
      <c r="K220" s="40"/>
      <c r="L220" s="34"/>
      <c r="M220" s="34"/>
      <c r="N220" s="34"/>
      <c r="O220" s="34"/>
      <c r="P220" s="41"/>
      <c r="Q220" s="34"/>
      <c r="R220" s="34"/>
      <c r="S220" s="41"/>
    </row>
    <row r="221" spans="1:19" s="19" customFormat="1" ht="12.75" customHeight="1">
      <c r="A221" s="31"/>
      <c r="B221" s="31"/>
      <c r="C221" s="32"/>
      <c r="D221" s="32"/>
      <c r="E221" s="32"/>
      <c r="F221" s="32"/>
      <c r="G221" s="32"/>
      <c r="H221" s="32"/>
      <c r="I221" s="32"/>
      <c r="J221" s="32"/>
      <c r="K221" s="40"/>
      <c r="L221" s="34"/>
      <c r="M221" s="34"/>
      <c r="N221" s="34"/>
      <c r="O221" s="34"/>
      <c r="P221" s="41"/>
      <c r="Q221" s="34"/>
      <c r="R221" s="34"/>
      <c r="S221" s="41"/>
    </row>
    <row r="222" spans="1:19" s="19" customFormat="1" ht="12.75" customHeight="1">
      <c r="A222" s="31"/>
      <c r="B222" s="31"/>
      <c r="C222" s="32"/>
      <c r="E222" s="32"/>
      <c r="F222" s="32"/>
      <c r="G222" s="32"/>
      <c r="H222" s="32"/>
      <c r="I222" s="32"/>
      <c r="J222" s="32"/>
      <c r="K222" s="40"/>
      <c r="L222" s="34"/>
      <c r="M222" s="34"/>
      <c r="N222" s="34"/>
      <c r="O222" s="34"/>
      <c r="P222" s="41"/>
      <c r="Q222" s="34"/>
      <c r="R222" s="34"/>
      <c r="S222" s="41"/>
    </row>
    <row r="223" spans="1:19" s="19" customFormat="1" ht="12.75" customHeight="1">
      <c r="A223" s="31"/>
      <c r="B223" s="31"/>
      <c r="C223" s="32"/>
      <c r="E223" s="32"/>
      <c r="F223" s="32"/>
      <c r="G223" s="32"/>
      <c r="H223" s="32"/>
      <c r="I223" s="32"/>
      <c r="J223" s="32"/>
      <c r="K223" s="40"/>
      <c r="L223" s="34"/>
      <c r="M223" s="34"/>
      <c r="N223" s="34"/>
      <c r="O223" s="34"/>
      <c r="P223" s="41"/>
      <c r="Q223" s="34"/>
      <c r="R223" s="34"/>
      <c r="S223" s="41"/>
    </row>
    <row r="224" spans="1:19" s="19" customFormat="1" ht="12.75" customHeight="1">
      <c r="A224" s="31"/>
      <c r="B224" s="31"/>
      <c r="C224" s="32"/>
      <c r="D224" s="32"/>
      <c r="E224" s="32"/>
      <c r="F224" s="32"/>
      <c r="G224" s="32"/>
      <c r="H224" s="32"/>
      <c r="I224" s="32"/>
      <c r="J224" s="32"/>
      <c r="K224" s="40"/>
      <c r="L224" s="34"/>
      <c r="M224" s="34"/>
      <c r="N224" s="34"/>
      <c r="O224" s="34"/>
      <c r="P224" s="41"/>
      <c r="Q224" s="34"/>
      <c r="R224" s="34"/>
      <c r="S224" s="41"/>
    </row>
    <row r="225" spans="1:19" s="19" customFormat="1" ht="12.75" customHeight="1">
      <c r="A225" s="31"/>
      <c r="B225" s="31"/>
      <c r="C225" s="32"/>
      <c r="D225" s="32"/>
      <c r="E225" s="32"/>
      <c r="F225" s="32"/>
      <c r="G225" s="32"/>
      <c r="H225" s="32"/>
      <c r="I225" s="32"/>
      <c r="J225" s="32"/>
      <c r="K225" s="40"/>
      <c r="L225" s="34"/>
      <c r="M225" s="34"/>
      <c r="N225" s="34"/>
      <c r="O225" s="34"/>
      <c r="P225" s="41"/>
      <c r="Q225" s="34"/>
      <c r="R225" s="34"/>
      <c r="S225" s="41"/>
    </row>
    <row r="226" spans="1:19" s="19" customFormat="1" ht="12.75" customHeight="1">
      <c r="A226" s="31"/>
      <c r="B226" s="31"/>
      <c r="C226" s="32"/>
      <c r="D226" s="32"/>
      <c r="E226" s="32"/>
      <c r="F226" s="32"/>
      <c r="G226" s="32"/>
      <c r="H226" s="32"/>
      <c r="I226" s="32"/>
      <c r="J226" s="32"/>
      <c r="K226" s="40"/>
      <c r="L226" s="34"/>
      <c r="M226" s="34"/>
      <c r="N226" s="34"/>
      <c r="O226" s="34"/>
      <c r="P226" s="41"/>
      <c r="Q226" s="41"/>
      <c r="R226" s="41"/>
      <c r="S226" s="41"/>
    </row>
    <row r="227" spans="1:19" s="19" customFormat="1" ht="12.75" customHeight="1">
      <c r="A227" s="31"/>
      <c r="B227" s="32"/>
      <c r="C227" s="32"/>
      <c r="D227" s="32"/>
      <c r="E227" s="32"/>
      <c r="F227" s="32"/>
      <c r="G227" s="32"/>
      <c r="H227" s="32"/>
      <c r="I227" s="32"/>
      <c r="J227" s="32"/>
      <c r="K227" s="40"/>
      <c r="L227" s="34"/>
      <c r="M227" s="34"/>
      <c r="N227" s="34"/>
      <c r="O227" s="34"/>
      <c r="P227" s="41"/>
      <c r="Q227" s="41"/>
      <c r="R227" s="41"/>
      <c r="S227" s="41"/>
    </row>
    <row r="228" spans="1:19" s="19" customFormat="1" ht="12.75" customHeight="1">
      <c r="A228" s="31"/>
      <c r="B228" s="32"/>
      <c r="C228" s="32"/>
      <c r="D228" s="32"/>
      <c r="E228" s="32"/>
      <c r="F228" s="32"/>
      <c r="G228" s="32"/>
      <c r="H228" s="32"/>
      <c r="I228" s="32"/>
      <c r="J228" s="32"/>
      <c r="K228" s="40"/>
      <c r="L228" s="34"/>
      <c r="M228" s="34"/>
      <c r="N228" s="34"/>
      <c r="O228" s="34"/>
      <c r="P228" s="41"/>
      <c r="Q228" s="41"/>
      <c r="R228" s="41"/>
      <c r="S228" s="41"/>
    </row>
    <row r="229" spans="1:19" s="19" customFormat="1" ht="12.75" customHeight="1">
      <c r="A229" s="31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4"/>
      <c r="M229" s="34"/>
      <c r="N229" s="34"/>
      <c r="O229" s="34"/>
      <c r="P229" s="41"/>
      <c r="Q229" s="41"/>
      <c r="R229" s="41"/>
      <c r="S229" s="41"/>
    </row>
    <row r="230" spans="1:19" s="19" customFormat="1" ht="12.75" customHeight="1">
      <c r="A230" s="31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4"/>
      <c r="M230" s="34"/>
      <c r="N230" s="34"/>
      <c r="O230" s="34"/>
      <c r="P230" s="41"/>
      <c r="Q230" s="41"/>
      <c r="R230" s="41"/>
      <c r="S230" s="41"/>
    </row>
    <row r="231" spans="1:19" s="19" customFormat="1" ht="12.75" customHeight="1">
      <c r="A231" s="31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4"/>
      <c r="M231" s="34"/>
      <c r="N231" s="34"/>
      <c r="O231" s="34"/>
      <c r="P231" s="41"/>
      <c r="Q231" s="41"/>
      <c r="R231" s="41"/>
      <c r="S231" s="41"/>
    </row>
    <row r="232" spans="1:19" s="19" customFormat="1" ht="12.75" customHeight="1">
      <c r="A232" s="31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4"/>
      <c r="M232" s="34"/>
      <c r="N232" s="34"/>
      <c r="O232" s="34"/>
      <c r="P232" s="41"/>
      <c r="Q232" s="41"/>
      <c r="R232" s="41"/>
      <c r="S232" s="41"/>
    </row>
    <row r="233" spans="1:19" s="19" customFormat="1" ht="12.75" customHeight="1">
      <c r="A233" s="31"/>
      <c r="B233" s="32"/>
      <c r="C233" s="18"/>
      <c r="D233" s="18"/>
      <c r="E233" s="18"/>
      <c r="F233" s="18"/>
      <c r="G233" s="18"/>
      <c r="H233" s="18"/>
      <c r="I233" s="18"/>
      <c r="J233" s="18"/>
      <c r="K233" s="32"/>
      <c r="L233" s="34"/>
      <c r="M233" s="34"/>
      <c r="N233" s="34"/>
      <c r="O233" s="34"/>
      <c r="P233" s="41"/>
      <c r="Q233" s="41"/>
      <c r="R233" s="41"/>
      <c r="S233" s="41"/>
    </row>
    <row r="234" spans="1:19" s="19" customFormat="1" ht="12.75" customHeight="1"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9" s="19" customFormat="1" ht="12.75" customHeight="1"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9" s="19" customFormat="1" ht="12.75" customHeight="1"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9" s="19" customFormat="1" ht="12.75" customHeight="1"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9" s="19" customFormat="1" ht="12.75" customHeight="1"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9" s="19" customFormat="1" ht="12.75" customHeight="1"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9" s="19" customFormat="1" ht="12.75" customHeight="1"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9" s="19" customFormat="1" ht="12.75" customHeight="1"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9" s="19" customFormat="1" ht="12.75" customHeight="1"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9" s="19" customFormat="1" ht="12.75" customHeight="1">
      <c r="A243" s="31"/>
      <c r="B243" s="32"/>
      <c r="C243" s="32"/>
      <c r="D243" s="32"/>
      <c r="E243" s="32"/>
      <c r="F243" s="32"/>
      <c r="G243" s="32"/>
      <c r="H243" s="32"/>
      <c r="I243" s="32"/>
      <c r="J243" s="32"/>
      <c r="K243" s="40"/>
      <c r="L243" s="34"/>
      <c r="M243" s="34"/>
      <c r="N243" s="34"/>
      <c r="O243" s="34"/>
      <c r="P243" s="41"/>
      <c r="Q243" s="41"/>
      <c r="R243" s="41"/>
      <c r="S243" s="41"/>
    </row>
    <row r="244" spans="1:19" s="19" customFormat="1" ht="12.75" customHeight="1">
      <c r="A244" s="31"/>
      <c r="B244" s="32"/>
      <c r="C244" s="32"/>
      <c r="D244" s="32"/>
      <c r="E244" s="32"/>
      <c r="F244" s="32"/>
      <c r="G244" s="32"/>
      <c r="H244" s="32"/>
      <c r="I244" s="32"/>
      <c r="J244" s="32"/>
      <c r="K244" s="40"/>
      <c r="L244" s="34"/>
      <c r="M244" s="34"/>
      <c r="N244" s="34"/>
      <c r="O244" s="34"/>
      <c r="P244" s="41"/>
      <c r="Q244" s="41"/>
      <c r="R244" s="41"/>
      <c r="S244" s="41"/>
    </row>
    <row r="245" spans="1:19" s="19" customFormat="1" ht="12.75" customHeight="1">
      <c r="B245" s="18"/>
      <c r="C245" s="18"/>
      <c r="D245" s="18"/>
      <c r="E245" s="18"/>
      <c r="F245" s="18"/>
      <c r="G245" s="18"/>
      <c r="H245" s="18"/>
      <c r="I245" s="18"/>
      <c r="J245" s="18"/>
    </row>
    <row r="246" spans="1:19" s="19" customFormat="1" ht="12.75" customHeight="1">
      <c r="B246" s="18"/>
      <c r="C246" s="18"/>
      <c r="D246" s="18"/>
      <c r="E246" s="18"/>
      <c r="F246" s="18"/>
      <c r="G246" s="18"/>
      <c r="H246" s="18"/>
      <c r="I246" s="18"/>
      <c r="J246" s="18"/>
    </row>
    <row r="247" spans="1:19" s="19" customFormat="1" ht="12.75" customHeight="1">
      <c r="B247" s="18"/>
      <c r="C247" s="18"/>
      <c r="D247" s="18"/>
      <c r="E247" s="18"/>
      <c r="F247" s="18"/>
      <c r="G247" s="18"/>
      <c r="H247" s="18"/>
      <c r="I247" s="18"/>
      <c r="J247" s="18"/>
    </row>
    <row r="248" spans="1:19" s="19" customFormat="1" ht="12.75" customHeight="1">
      <c r="B248" s="18"/>
      <c r="C248" s="18"/>
      <c r="D248" s="18"/>
      <c r="E248" s="18"/>
      <c r="F248" s="18"/>
      <c r="G248" s="18"/>
      <c r="H248" s="18"/>
      <c r="I248" s="18"/>
      <c r="J248" s="18"/>
    </row>
    <row r="249" spans="1:19" s="19" customFormat="1" ht="12.75" customHeight="1"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9" s="19" customFormat="1" ht="12.75" customHeight="1"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9" s="19" customFormat="1" ht="12.75" customHeight="1"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9" s="19" customFormat="1" ht="12.75" customHeight="1"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9" s="19" customFormat="1" ht="12.75" customHeight="1"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9" s="19" customFormat="1" ht="12.75" customHeight="1"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9" s="19" customFormat="1" ht="12.75" customHeight="1"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9" s="19" customFormat="1" ht="12.75" customHeight="1">
      <c r="B256" s="18"/>
      <c r="C256" s="18"/>
      <c r="D256" s="18"/>
      <c r="E256" s="18"/>
      <c r="F256" s="18"/>
      <c r="G256" s="18"/>
      <c r="H256" s="18"/>
      <c r="I256" s="18"/>
      <c r="J256" s="18"/>
    </row>
    <row r="257" spans="1:20" s="19" customFormat="1" ht="12.75" customHeight="1">
      <c r="B257" s="18"/>
      <c r="C257" s="18"/>
      <c r="D257" s="18"/>
      <c r="E257" s="18"/>
      <c r="F257" s="18"/>
      <c r="G257" s="18"/>
      <c r="H257" s="18"/>
      <c r="I257" s="18"/>
      <c r="J257" s="18"/>
      <c r="K257" s="42"/>
      <c r="L257" s="43"/>
      <c r="M257" s="43"/>
      <c r="N257" s="43"/>
      <c r="O257" s="43"/>
      <c r="P257" s="43"/>
      <c r="Q257" s="43"/>
      <c r="R257" s="43"/>
      <c r="S257" s="43"/>
    </row>
    <row r="258" spans="1:20" s="31" customFormat="1" ht="12.75" customHeight="1">
      <c r="A258" s="19"/>
      <c r="B258" s="18"/>
      <c r="C258" s="18"/>
      <c r="D258" s="18"/>
      <c r="E258" s="18"/>
      <c r="F258" s="18"/>
      <c r="G258" s="18"/>
      <c r="H258" s="18"/>
      <c r="I258" s="18"/>
      <c r="J258" s="18"/>
      <c r="K258" s="42"/>
      <c r="L258" s="43"/>
      <c r="M258" s="43"/>
      <c r="N258" s="43"/>
      <c r="O258" s="43"/>
      <c r="P258" s="43"/>
      <c r="Q258" s="43"/>
      <c r="R258" s="43"/>
      <c r="S258" s="43"/>
      <c r="T258" s="19"/>
    </row>
    <row r="259" spans="1:20" s="31" customFormat="1" ht="12.75" customHeight="1">
      <c r="A259" s="19"/>
      <c r="B259" s="18"/>
      <c r="C259" s="18"/>
      <c r="D259" s="18"/>
      <c r="E259" s="18"/>
      <c r="F259" s="18"/>
      <c r="G259" s="18"/>
      <c r="H259" s="18"/>
      <c r="I259" s="18"/>
      <c r="J259" s="18"/>
      <c r="K259" s="42"/>
      <c r="L259" s="43"/>
      <c r="M259" s="43"/>
      <c r="N259" s="43"/>
      <c r="O259" s="43"/>
      <c r="P259" s="43"/>
      <c r="Q259" s="43"/>
      <c r="R259" s="43"/>
      <c r="S259" s="43"/>
      <c r="T259" s="19"/>
    </row>
    <row r="260" spans="1:20" s="31" customFormat="1" ht="12.75" customHeight="1">
      <c r="A260" s="19"/>
      <c r="B260" s="18"/>
      <c r="C260" s="18"/>
      <c r="D260" s="18"/>
      <c r="E260" s="18"/>
      <c r="F260" s="18"/>
      <c r="G260" s="18"/>
      <c r="H260" s="18"/>
      <c r="I260" s="18"/>
      <c r="J260" s="18"/>
      <c r="K260" s="42"/>
      <c r="L260" s="43"/>
      <c r="M260" s="43"/>
      <c r="N260" s="43"/>
      <c r="O260" s="43"/>
      <c r="P260" s="43"/>
      <c r="Q260" s="43"/>
      <c r="R260" s="43"/>
      <c r="S260" s="43"/>
      <c r="T260" s="19"/>
    </row>
    <row r="261" spans="1:20" s="31" customFormat="1" ht="12.75" customHeight="1">
      <c r="A261" s="19"/>
      <c r="B261" s="18"/>
      <c r="C261" s="18"/>
      <c r="D261" s="18"/>
      <c r="E261" s="18"/>
      <c r="F261" s="18"/>
      <c r="G261" s="18"/>
      <c r="H261" s="18"/>
      <c r="I261" s="18"/>
      <c r="J261" s="18"/>
      <c r="K261" s="42"/>
      <c r="L261" s="43"/>
      <c r="M261" s="43"/>
      <c r="N261" s="43"/>
      <c r="O261" s="43"/>
      <c r="P261" s="43"/>
      <c r="Q261" s="43"/>
      <c r="R261" s="43"/>
      <c r="S261" s="43"/>
      <c r="T261" s="19"/>
    </row>
    <row r="262" spans="1:20" s="31" customFormat="1" ht="12.75" customHeight="1">
      <c r="A262" s="19"/>
      <c r="B262" s="18"/>
      <c r="C262" s="18"/>
      <c r="D262" s="18"/>
      <c r="E262" s="18"/>
      <c r="F262" s="18"/>
      <c r="G262" s="18"/>
      <c r="H262" s="18"/>
      <c r="I262" s="18"/>
      <c r="J262" s="18"/>
      <c r="K262" s="42"/>
      <c r="L262" s="43"/>
      <c r="M262" s="43"/>
      <c r="N262" s="43"/>
      <c r="O262" s="43"/>
      <c r="P262" s="43"/>
      <c r="Q262" s="43"/>
      <c r="R262" s="43"/>
      <c r="S262" s="43"/>
      <c r="T262" s="19"/>
    </row>
    <row r="263" spans="1:20" s="31" customFormat="1" ht="12.75" customHeight="1">
      <c r="A263" s="19"/>
      <c r="B263" s="18"/>
      <c r="C263" s="18"/>
      <c r="D263" s="18"/>
      <c r="E263" s="18"/>
      <c r="F263" s="18"/>
      <c r="G263" s="18"/>
      <c r="H263" s="18"/>
      <c r="I263" s="18"/>
      <c r="J263" s="18"/>
      <c r="K263" s="42"/>
      <c r="L263" s="43"/>
      <c r="M263" s="43"/>
      <c r="N263" s="43"/>
      <c r="O263" s="43"/>
      <c r="P263" s="43"/>
      <c r="Q263" s="43"/>
      <c r="R263" s="43"/>
      <c r="S263" s="43"/>
      <c r="T263" s="19"/>
    </row>
    <row r="264" spans="1:20" s="31" customFormat="1" ht="12.75" customHeight="1">
      <c r="A264" s="19"/>
      <c r="B264" s="18"/>
      <c r="C264" s="18"/>
      <c r="D264" s="18"/>
      <c r="E264" s="18"/>
      <c r="F264" s="18"/>
      <c r="G264" s="18"/>
      <c r="H264" s="18"/>
      <c r="I264" s="18"/>
      <c r="J264" s="18"/>
      <c r="K264" s="42"/>
      <c r="L264" s="43"/>
      <c r="M264" s="43"/>
      <c r="N264" s="43"/>
      <c r="O264" s="43"/>
      <c r="P264" s="43"/>
      <c r="Q264" s="43"/>
      <c r="R264" s="43"/>
      <c r="S264" s="43"/>
      <c r="T264" s="19"/>
    </row>
    <row r="265" spans="1:20" s="31" customFormat="1" ht="12.75" customHeight="1">
      <c r="A265" s="19"/>
      <c r="B265" s="18"/>
      <c r="C265" s="18"/>
      <c r="D265" s="18"/>
      <c r="E265" s="18"/>
      <c r="F265" s="18"/>
      <c r="G265" s="18"/>
      <c r="H265" s="18"/>
      <c r="I265" s="18"/>
      <c r="J265" s="18"/>
      <c r="K265" s="42"/>
      <c r="L265" s="43"/>
      <c r="M265" s="43"/>
      <c r="N265" s="43"/>
      <c r="O265" s="43"/>
      <c r="P265" s="43"/>
      <c r="Q265" s="43"/>
      <c r="R265" s="43"/>
      <c r="S265" s="43"/>
      <c r="T265" s="19"/>
    </row>
    <row r="266" spans="1:20" s="31" customFormat="1" ht="12.75" customHeight="1">
      <c r="A266" s="19"/>
      <c r="B266" s="18"/>
      <c r="C266" s="18"/>
      <c r="D266" s="18"/>
      <c r="E266" s="18"/>
      <c r="F266" s="18"/>
      <c r="G266" s="18"/>
      <c r="H266" s="18"/>
      <c r="I266" s="18"/>
      <c r="J266" s="18"/>
      <c r="K266" s="42"/>
      <c r="L266" s="43"/>
      <c r="M266" s="43"/>
      <c r="N266" s="43"/>
      <c r="O266" s="43"/>
      <c r="P266" s="43"/>
      <c r="Q266" s="43"/>
      <c r="R266" s="43"/>
      <c r="S266" s="43"/>
      <c r="T266" s="19"/>
    </row>
    <row r="267" spans="1:20" s="31" customFormat="1" ht="12.75" customHeight="1">
      <c r="A267" s="19"/>
      <c r="B267" s="18"/>
      <c r="C267" s="18"/>
      <c r="D267" s="18"/>
      <c r="E267" s="18"/>
      <c r="F267" s="18"/>
      <c r="G267" s="18"/>
      <c r="H267" s="18"/>
      <c r="I267" s="18"/>
      <c r="J267" s="18"/>
      <c r="K267" s="42"/>
      <c r="L267" s="43"/>
      <c r="M267" s="43"/>
      <c r="N267" s="43"/>
      <c r="O267" s="43"/>
      <c r="P267" s="43"/>
      <c r="Q267" s="43"/>
      <c r="R267" s="43"/>
      <c r="S267" s="43"/>
      <c r="T267" s="19"/>
    </row>
    <row r="268" spans="1:20" s="31" customFormat="1" ht="12.75" customHeight="1">
      <c r="A268" s="19"/>
      <c r="B268" s="18"/>
      <c r="C268" s="18"/>
      <c r="D268" s="18"/>
      <c r="E268" s="18"/>
      <c r="F268" s="18"/>
      <c r="G268" s="18"/>
      <c r="H268" s="18"/>
      <c r="I268" s="18"/>
      <c r="J268" s="18"/>
      <c r="K268" s="42"/>
      <c r="L268" s="43"/>
      <c r="M268" s="43"/>
      <c r="N268" s="43"/>
      <c r="O268" s="43"/>
      <c r="P268" s="43"/>
      <c r="Q268" s="43"/>
      <c r="R268" s="43"/>
      <c r="S268" s="43"/>
      <c r="T268" s="19"/>
    </row>
    <row r="269" spans="1:20" s="31" customFormat="1" ht="12.75" customHeight="1">
      <c r="A269" s="19"/>
      <c r="B269" s="18"/>
      <c r="C269" s="18"/>
      <c r="D269" s="18"/>
      <c r="E269" s="18"/>
      <c r="F269" s="18"/>
      <c r="G269" s="18"/>
      <c r="H269" s="18"/>
      <c r="I269" s="18"/>
      <c r="J269" s="18"/>
      <c r="K269" s="42"/>
      <c r="L269" s="43"/>
      <c r="M269" s="43"/>
      <c r="N269" s="43"/>
      <c r="O269" s="43"/>
      <c r="P269" s="43"/>
      <c r="Q269" s="43"/>
      <c r="R269" s="43"/>
      <c r="S269" s="43"/>
      <c r="T269" s="19"/>
    </row>
    <row r="270" spans="1:20" s="31" customFormat="1" ht="12.75" customHeight="1">
      <c r="A270" s="19"/>
      <c r="B270" s="18"/>
      <c r="C270" s="18"/>
      <c r="D270" s="18"/>
      <c r="E270" s="18"/>
      <c r="F270" s="18"/>
      <c r="G270" s="18"/>
      <c r="H270" s="18"/>
      <c r="I270" s="18"/>
      <c r="J270" s="18"/>
      <c r="K270" s="42"/>
      <c r="L270" s="43"/>
      <c r="M270" s="43"/>
      <c r="N270" s="43"/>
      <c r="O270" s="43"/>
      <c r="P270" s="43"/>
      <c r="Q270" s="43"/>
      <c r="R270" s="43"/>
      <c r="S270" s="43"/>
      <c r="T270" s="19"/>
    </row>
    <row r="271" spans="1:20" s="31" customFormat="1" ht="12.75" customHeight="1">
      <c r="A271" s="19"/>
      <c r="B271" s="18"/>
      <c r="C271" s="18"/>
      <c r="D271" s="18"/>
      <c r="E271" s="18"/>
      <c r="F271" s="18"/>
      <c r="G271" s="18"/>
      <c r="H271" s="18"/>
      <c r="I271" s="18"/>
      <c r="J271" s="18"/>
      <c r="K271" s="42"/>
      <c r="L271" s="43"/>
      <c r="M271" s="43"/>
      <c r="N271" s="43"/>
      <c r="O271" s="43"/>
      <c r="P271" s="43"/>
      <c r="Q271" s="43"/>
      <c r="R271" s="43"/>
      <c r="S271" s="43"/>
      <c r="T271" s="19"/>
    </row>
    <row r="272" spans="1:20" s="31" customFormat="1" ht="12.75" customHeight="1">
      <c r="A272" s="19"/>
      <c r="B272" s="18"/>
      <c r="C272" s="18"/>
      <c r="D272" s="18"/>
      <c r="E272" s="18"/>
      <c r="F272" s="18"/>
      <c r="G272" s="18"/>
      <c r="H272" s="18"/>
      <c r="I272" s="18"/>
      <c r="J272" s="18"/>
      <c r="K272" s="42"/>
      <c r="L272" s="43"/>
      <c r="M272" s="43"/>
      <c r="N272" s="43"/>
      <c r="O272" s="43"/>
      <c r="P272" s="43"/>
      <c r="Q272" s="43"/>
      <c r="R272" s="43"/>
      <c r="S272" s="43"/>
      <c r="T272" s="19"/>
    </row>
    <row r="273" spans="1:20" s="31" customFormat="1" ht="12.75" customHeight="1">
      <c r="A273" s="19"/>
      <c r="B273" s="18"/>
      <c r="C273" s="18"/>
      <c r="D273" s="18"/>
      <c r="E273" s="18"/>
      <c r="F273" s="18"/>
      <c r="G273" s="18"/>
      <c r="H273" s="18"/>
      <c r="I273" s="18"/>
      <c r="J273" s="18"/>
      <c r="K273" s="42"/>
      <c r="L273" s="43"/>
      <c r="M273" s="43"/>
      <c r="N273" s="43"/>
      <c r="O273" s="43"/>
      <c r="P273" s="43"/>
      <c r="Q273" s="43"/>
      <c r="R273" s="43"/>
      <c r="S273" s="43"/>
      <c r="T273" s="19"/>
    </row>
    <row r="274" spans="1:20" s="31" customFormat="1" ht="12.75" customHeight="1">
      <c r="A274" s="19"/>
      <c r="B274" s="18"/>
      <c r="C274" s="18"/>
      <c r="D274" s="18"/>
      <c r="E274" s="18"/>
      <c r="F274" s="18"/>
      <c r="G274" s="18"/>
      <c r="H274" s="18"/>
      <c r="I274" s="18"/>
      <c r="J274" s="18"/>
      <c r="K274" s="42"/>
      <c r="L274" s="43"/>
      <c r="M274" s="43"/>
      <c r="N274" s="43"/>
      <c r="O274" s="43"/>
      <c r="P274" s="43"/>
      <c r="Q274" s="43"/>
      <c r="R274" s="43"/>
      <c r="S274" s="43"/>
      <c r="T274" s="19"/>
    </row>
    <row r="275" spans="1:20" s="31" customFormat="1" ht="12.75" customHeight="1">
      <c r="A275" s="19"/>
      <c r="B275" s="18"/>
      <c r="C275" s="18"/>
      <c r="D275" s="18"/>
      <c r="E275" s="18"/>
      <c r="F275" s="18"/>
      <c r="G275" s="18"/>
      <c r="H275" s="18"/>
      <c r="I275" s="18"/>
      <c r="J275" s="18"/>
      <c r="K275" s="42"/>
      <c r="L275" s="43"/>
      <c r="M275" s="43"/>
      <c r="N275" s="43"/>
      <c r="O275" s="43"/>
      <c r="P275" s="43"/>
      <c r="Q275" s="43"/>
      <c r="R275" s="43"/>
      <c r="S275" s="43"/>
      <c r="T275" s="19"/>
    </row>
    <row r="276" spans="1:20" s="31" customFormat="1" ht="12.75" customHeight="1">
      <c r="A276" s="19"/>
      <c r="B276" s="18"/>
      <c r="C276" s="18"/>
      <c r="D276" s="18"/>
      <c r="E276" s="18"/>
      <c r="F276" s="18"/>
      <c r="G276" s="18"/>
      <c r="H276" s="18"/>
      <c r="I276" s="18"/>
      <c r="J276" s="18"/>
      <c r="K276" s="42"/>
      <c r="L276" s="43"/>
      <c r="M276" s="43"/>
      <c r="N276" s="43"/>
      <c r="O276" s="43"/>
      <c r="P276" s="43"/>
      <c r="Q276" s="43"/>
      <c r="R276" s="43"/>
      <c r="S276" s="43"/>
      <c r="T276" s="19"/>
    </row>
    <row r="277" spans="1:20" s="31" customFormat="1" ht="12.75" customHeight="1">
      <c r="A277" s="19"/>
      <c r="B277" s="18"/>
      <c r="C277" s="18"/>
      <c r="D277" s="18"/>
      <c r="E277" s="18"/>
      <c r="F277" s="18"/>
      <c r="G277" s="18"/>
      <c r="H277" s="18"/>
      <c r="I277" s="18"/>
      <c r="J277" s="18"/>
      <c r="K277" s="42"/>
      <c r="L277" s="43"/>
      <c r="M277" s="43"/>
      <c r="N277" s="43"/>
      <c r="O277" s="43"/>
      <c r="P277" s="43"/>
      <c r="Q277" s="43"/>
      <c r="R277" s="43"/>
      <c r="S277" s="43"/>
      <c r="T277" s="19"/>
    </row>
    <row r="278" spans="1:20" s="31" customFormat="1" ht="12.75" customHeight="1">
      <c r="A278" s="19"/>
      <c r="B278" s="18"/>
      <c r="C278" s="18"/>
      <c r="D278" s="18"/>
      <c r="E278" s="18"/>
      <c r="F278" s="18"/>
      <c r="G278" s="18"/>
      <c r="H278" s="18"/>
      <c r="I278" s="18"/>
      <c r="J278" s="18"/>
      <c r="K278" s="42"/>
      <c r="L278" s="43"/>
      <c r="M278" s="43"/>
      <c r="N278" s="43"/>
      <c r="O278" s="43"/>
      <c r="P278" s="43"/>
      <c r="Q278" s="43"/>
      <c r="R278" s="43"/>
      <c r="S278" s="43"/>
      <c r="T278" s="19"/>
    </row>
    <row r="279" spans="1:20" s="31" customFormat="1" ht="12.75" customHeight="1">
      <c r="A279" s="19"/>
      <c r="B279" s="18"/>
      <c r="C279" s="18"/>
      <c r="D279" s="18"/>
      <c r="E279" s="18"/>
      <c r="F279" s="18"/>
      <c r="G279" s="18"/>
      <c r="H279" s="18"/>
      <c r="I279" s="18"/>
      <c r="J279" s="18"/>
      <c r="K279" s="42"/>
      <c r="L279" s="43"/>
      <c r="M279" s="43"/>
      <c r="N279" s="43"/>
      <c r="O279" s="43"/>
      <c r="P279" s="43"/>
      <c r="Q279" s="43"/>
      <c r="R279" s="43"/>
      <c r="S279" s="43"/>
      <c r="T279" s="19"/>
    </row>
    <row r="280" spans="1:20" s="31" customFormat="1" ht="12.75" customHeight="1">
      <c r="A280" s="19"/>
      <c r="B280" s="18"/>
      <c r="C280" s="18"/>
      <c r="D280" s="18"/>
      <c r="E280" s="18"/>
      <c r="F280" s="18"/>
      <c r="G280" s="18"/>
      <c r="H280" s="18"/>
      <c r="I280" s="18"/>
      <c r="J280" s="18"/>
      <c r="K280" s="42"/>
      <c r="L280" s="43"/>
      <c r="M280" s="43"/>
      <c r="N280" s="43"/>
      <c r="O280" s="43"/>
      <c r="P280" s="43"/>
      <c r="Q280" s="43"/>
      <c r="R280" s="43"/>
      <c r="S280" s="43"/>
      <c r="T280" s="19"/>
    </row>
    <row r="281" spans="1:20" s="31" customFormat="1" ht="12.75" customHeight="1">
      <c r="A281" s="19"/>
      <c r="B281" s="18"/>
      <c r="C281" s="18"/>
      <c r="D281" s="18"/>
      <c r="E281" s="18"/>
      <c r="F281" s="18"/>
      <c r="G281" s="18"/>
      <c r="H281" s="18"/>
      <c r="I281" s="18"/>
      <c r="J281" s="18"/>
      <c r="K281" s="42"/>
      <c r="L281" s="43"/>
      <c r="M281" s="43"/>
      <c r="N281" s="43"/>
      <c r="O281" s="43"/>
      <c r="P281" s="43"/>
      <c r="Q281" s="43"/>
      <c r="R281" s="43"/>
      <c r="S281" s="43"/>
      <c r="T281" s="19"/>
    </row>
    <row r="282" spans="1:20" s="31" customFormat="1" ht="12.75" customHeight="1">
      <c r="A282" s="19"/>
      <c r="B282" s="18"/>
      <c r="C282" s="18"/>
      <c r="D282" s="18"/>
      <c r="E282" s="18"/>
      <c r="F282" s="18"/>
      <c r="G282" s="18"/>
      <c r="H282" s="18"/>
      <c r="I282" s="18"/>
      <c r="J282" s="18"/>
      <c r="K282" s="42"/>
      <c r="L282" s="43"/>
      <c r="M282" s="43"/>
      <c r="N282" s="43"/>
      <c r="O282" s="43"/>
      <c r="P282" s="43"/>
      <c r="Q282" s="43"/>
      <c r="R282" s="43"/>
      <c r="S282" s="43"/>
      <c r="T282" s="19"/>
    </row>
    <row r="283" spans="1:20" s="31" customFormat="1" ht="12.75" customHeight="1">
      <c r="A283" s="19"/>
      <c r="B283" s="18"/>
      <c r="C283" s="18"/>
      <c r="D283" s="18"/>
      <c r="E283" s="18"/>
      <c r="F283" s="18"/>
      <c r="G283" s="18"/>
      <c r="H283" s="18"/>
      <c r="I283" s="18"/>
      <c r="J283" s="18"/>
      <c r="K283" s="42"/>
      <c r="L283" s="43"/>
      <c r="M283" s="43"/>
      <c r="N283" s="43"/>
      <c r="O283" s="43"/>
      <c r="P283" s="43"/>
      <c r="Q283" s="43"/>
      <c r="R283" s="43"/>
      <c r="S283" s="43"/>
      <c r="T283" s="19"/>
    </row>
    <row r="284" spans="1:20" s="31" customFormat="1" ht="12.75" customHeight="1">
      <c r="A284" s="19"/>
      <c r="B284" s="18"/>
      <c r="C284" s="18"/>
      <c r="D284" s="18"/>
      <c r="E284" s="18"/>
      <c r="F284" s="18"/>
      <c r="G284" s="18"/>
      <c r="H284" s="18"/>
      <c r="I284" s="18"/>
      <c r="J284" s="18"/>
      <c r="K284" s="42"/>
      <c r="L284" s="43"/>
      <c r="M284" s="43"/>
      <c r="N284" s="43"/>
      <c r="O284" s="43"/>
      <c r="P284" s="43"/>
      <c r="Q284" s="43"/>
      <c r="R284" s="43"/>
      <c r="S284" s="43"/>
      <c r="T284" s="19"/>
    </row>
    <row r="285" spans="1:20" s="31" customFormat="1" ht="12.75" customHeight="1">
      <c r="A285" s="19"/>
      <c r="B285" s="18"/>
      <c r="C285" s="18"/>
      <c r="D285" s="18"/>
      <c r="E285" s="18"/>
      <c r="F285" s="18"/>
      <c r="G285" s="18"/>
      <c r="H285" s="18"/>
      <c r="I285" s="18"/>
      <c r="J285" s="18"/>
      <c r="K285" s="42"/>
      <c r="L285" s="43"/>
      <c r="M285" s="43"/>
      <c r="N285" s="43"/>
      <c r="O285" s="43"/>
      <c r="P285" s="43"/>
      <c r="Q285" s="43"/>
      <c r="R285" s="43"/>
      <c r="S285" s="43"/>
      <c r="T285" s="19"/>
    </row>
    <row r="286" spans="1:20" s="31" customFormat="1" ht="12.75" customHeight="1">
      <c r="A286" s="19"/>
      <c r="B286" s="18"/>
      <c r="C286" s="18"/>
      <c r="D286" s="18"/>
      <c r="E286" s="18"/>
      <c r="F286" s="18"/>
      <c r="G286" s="18"/>
      <c r="H286" s="18"/>
      <c r="I286" s="18"/>
      <c r="J286" s="18"/>
      <c r="K286" s="42"/>
      <c r="L286" s="43"/>
      <c r="M286" s="43"/>
      <c r="N286" s="43"/>
      <c r="O286" s="43"/>
      <c r="P286" s="43"/>
      <c r="Q286" s="43"/>
      <c r="R286" s="43"/>
      <c r="S286" s="43"/>
      <c r="T286" s="19"/>
    </row>
    <row r="287" spans="1:20" s="31" customFormat="1" ht="12.75" customHeight="1">
      <c r="A287" s="19"/>
      <c r="B287" s="18"/>
      <c r="C287" s="18"/>
      <c r="D287" s="18"/>
      <c r="E287" s="18"/>
      <c r="F287" s="18"/>
      <c r="G287" s="18"/>
      <c r="H287" s="18"/>
      <c r="I287" s="18"/>
      <c r="J287" s="18"/>
      <c r="K287" s="42"/>
      <c r="L287" s="43"/>
      <c r="M287" s="43"/>
      <c r="N287" s="43"/>
      <c r="O287" s="43"/>
      <c r="P287" s="43"/>
      <c r="Q287" s="43"/>
      <c r="R287" s="43"/>
      <c r="S287" s="43"/>
      <c r="T287" s="19"/>
    </row>
    <row r="288" spans="1:20" s="31" customFormat="1" ht="12.75" customHeight="1">
      <c r="A288" s="19"/>
      <c r="B288" s="18"/>
      <c r="C288" s="18"/>
      <c r="D288" s="18"/>
      <c r="E288" s="18"/>
      <c r="F288" s="18"/>
      <c r="G288" s="18"/>
      <c r="H288" s="18"/>
      <c r="I288" s="18"/>
      <c r="J288" s="18"/>
      <c r="K288" s="42"/>
      <c r="L288" s="43"/>
      <c r="M288" s="43"/>
      <c r="N288" s="43"/>
      <c r="O288" s="43"/>
      <c r="P288" s="43"/>
      <c r="Q288" s="43"/>
      <c r="R288" s="43"/>
      <c r="S288" s="43"/>
      <c r="T288" s="19"/>
    </row>
    <row r="289" spans="1:20" s="31" customFormat="1" ht="12.75" customHeight="1">
      <c r="A289" s="19"/>
      <c r="B289" s="18"/>
      <c r="C289" s="18"/>
      <c r="D289" s="18"/>
      <c r="E289" s="18"/>
      <c r="F289" s="18"/>
      <c r="G289" s="18"/>
      <c r="H289" s="18"/>
      <c r="I289" s="18"/>
      <c r="J289" s="18"/>
      <c r="K289" s="42"/>
      <c r="L289" s="43"/>
      <c r="M289" s="43"/>
      <c r="N289" s="43"/>
      <c r="O289" s="43"/>
      <c r="P289" s="43"/>
      <c r="Q289" s="43"/>
      <c r="R289" s="43"/>
      <c r="S289" s="43"/>
      <c r="T289" s="19"/>
    </row>
    <row r="290" spans="1:20" s="31" customFormat="1" ht="12.75" customHeight="1">
      <c r="A290" s="19"/>
      <c r="B290" s="18"/>
      <c r="C290" s="18"/>
      <c r="D290" s="18"/>
      <c r="E290" s="18"/>
      <c r="F290" s="18"/>
      <c r="G290" s="18"/>
      <c r="H290" s="18"/>
      <c r="I290" s="18"/>
      <c r="J290" s="18"/>
      <c r="K290" s="42"/>
      <c r="L290" s="43"/>
      <c r="M290" s="43"/>
      <c r="N290" s="43"/>
      <c r="O290" s="43"/>
      <c r="P290" s="43"/>
      <c r="Q290" s="43"/>
      <c r="R290" s="43"/>
      <c r="S290" s="43"/>
      <c r="T290" s="19"/>
    </row>
    <row r="291" spans="1:20" s="31" customFormat="1" ht="12.75" customHeight="1">
      <c r="A291" s="19"/>
      <c r="B291" s="18"/>
      <c r="C291" s="18"/>
      <c r="D291" s="18"/>
      <c r="E291" s="18"/>
      <c r="F291" s="18"/>
      <c r="G291" s="18"/>
      <c r="H291" s="18"/>
      <c r="I291" s="18"/>
      <c r="J291" s="18"/>
      <c r="K291" s="42"/>
      <c r="L291" s="43"/>
      <c r="M291" s="43"/>
      <c r="N291" s="43"/>
      <c r="O291" s="43"/>
      <c r="P291" s="43"/>
      <c r="Q291" s="43"/>
      <c r="R291" s="43"/>
      <c r="S291" s="43"/>
      <c r="T291" s="19"/>
    </row>
    <row r="292" spans="1:20" s="31" customFormat="1" ht="12.75" customHeight="1">
      <c r="A292" s="19"/>
      <c r="B292" s="18"/>
      <c r="C292" s="18"/>
      <c r="D292" s="18"/>
      <c r="E292" s="18"/>
      <c r="F292" s="18"/>
      <c r="G292" s="18"/>
      <c r="H292" s="18"/>
      <c r="I292" s="18"/>
      <c r="J292" s="18"/>
      <c r="K292" s="42"/>
      <c r="L292" s="43"/>
      <c r="M292" s="43"/>
      <c r="N292" s="43"/>
      <c r="O292" s="43"/>
      <c r="P292" s="43"/>
      <c r="Q292" s="43"/>
      <c r="R292" s="43"/>
      <c r="S292" s="43"/>
      <c r="T292" s="19"/>
    </row>
    <row r="293" spans="1:20" s="31" customFormat="1" ht="12.75" customHeight="1">
      <c r="A293" s="19"/>
      <c r="B293" s="18"/>
      <c r="C293" s="18"/>
      <c r="D293" s="18"/>
      <c r="E293" s="18"/>
      <c r="F293" s="18"/>
      <c r="G293" s="18"/>
      <c r="H293" s="18"/>
      <c r="I293" s="18"/>
      <c r="J293" s="18"/>
      <c r="K293" s="42"/>
      <c r="L293" s="43"/>
      <c r="M293" s="43"/>
      <c r="N293" s="43"/>
      <c r="O293" s="43"/>
      <c r="P293" s="43"/>
      <c r="Q293" s="43"/>
      <c r="R293" s="43"/>
      <c r="S293" s="43"/>
      <c r="T293" s="19"/>
    </row>
    <row r="294" spans="1:20" s="31" customFormat="1" ht="12.75" customHeight="1">
      <c r="A294" s="19"/>
      <c r="B294" s="18"/>
      <c r="C294" s="18"/>
      <c r="D294" s="18"/>
      <c r="E294" s="18"/>
      <c r="F294" s="18"/>
      <c r="G294" s="18"/>
      <c r="H294" s="18"/>
      <c r="I294" s="18"/>
      <c r="J294" s="18"/>
      <c r="K294" s="42"/>
      <c r="L294" s="43"/>
      <c r="M294" s="43"/>
      <c r="N294" s="43"/>
      <c r="O294" s="43"/>
      <c r="P294" s="43"/>
      <c r="Q294" s="43"/>
      <c r="R294" s="43"/>
      <c r="S294" s="43"/>
      <c r="T294" s="19"/>
    </row>
    <row r="295" spans="1:20" s="31" customFormat="1" ht="12.75" customHeight="1">
      <c r="A295" s="19"/>
      <c r="B295" s="18"/>
      <c r="C295" s="18"/>
      <c r="D295" s="18"/>
      <c r="E295" s="18"/>
      <c r="F295" s="18"/>
      <c r="G295" s="18"/>
      <c r="H295" s="18"/>
      <c r="I295" s="18"/>
      <c r="J295" s="18"/>
      <c r="K295" s="42"/>
      <c r="L295" s="43"/>
      <c r="M295" s="43"/>
      <c r="N295" s="43"/>
      <c r="O295" s="43"/>
      <c r="P295" s="43"/>
      <c r="Q295" s="43"/>
      <c r="R295" s="43"/>
      <c r="S295" s="43"/>
      <c r="T295" s="19"/>
    </row>
    <row r="296" spans="1:20" s="31" customFormat="1" ht="12.75" customHeight="1">
      <c r="A296" s="19"/>
      <c r="B296" s="18"/>
      <c r="C296" s="18"/>
      <c r="D296" s="18"/>
      <c r="E296" s="18"/>
      <c r="F296" s="18"/>
      <c r="G296" s="18"/>
      <c r="H296" s="18"/>
      <c r="I296" s="18"/>
      <c r="J296" s="18"/>
      <c r="K296" s="42"/>
      <c r="L296" s="43"/>
      <c r="M296" s="43"/>
      <c r="N296" s="43"/>
      <c r="O296" s="43"/>
      <c r="P296" s="43"/>
      <c r="Q296" s="43"/>
      <c r="R296" s="43"/>
      <c r="S296" s="43"/>
      <c r="T296" s="19"/>
    </row>
    <row r="297" spans="1:20" s="31" customFormat="1" ht="12.75" customHeight="1">
      <c r="A297" s="19"/>
      <c r="B297" s="18"/>
      <c r="C297" s="18"/>
      <c r="D297" s="18"/>
      <c r="E297" s="18"/>
      <c r="F297" s="18"/>
      <c r="G297" s="18"/>
      <c r="H297" s="18"/>
      <c r="I297" s="18"/>
      <c r="J297" s="18"/>
      <c r="K297" s="42"/>
      <c r="L297" s="43"/>
      <c r="M297" s="43"/>
      <c r="N297" s="43"/>
      <c r="O297" s="43"/>
      <c r="P297" s="43"/>
      <c r="Q297" s="43"/>
      <c r="R297" s="43"/>
      <c r="S297" s="43"/>
      <c r="T297" s="19"/>
    </row>
    <row r="298" spans="1:20" s="31" customFormat="1" ht="12.75" customHeight="1">
      <c r="A298" s="19"/>
      <c r="B298" s="18"/>
      <c r="C298" s="18"/>
      <c r="D298" s="18"/>
      <c r="E298" s="18"/>
      <c r="F298" s="18"/>
      <c r="G298" s="18"/>
      <c r="H298" s="18"/>
      <c r="I298" s="18"/>
      <c r="J298" s="18"/>
      <c r="K298" s="42"/>
      <c r="L298" s="43"/>
      <c r="M298" s="43"/>
      <c r="N298" s="43"/>
      <c r="O298" s="43"/>
      <c r="P298" s="43"/>
      <c r="Q298" s="43"/>
      <c r="R298" s="43"/>
      <c r="S298" s="43"/>
      <c r="T298" s="19"/>
    </row>
    <row r="299" spans="1:20" s="31" customFormat="1" ht="12.75" customHeight="1">
      <c r="A299" s="19"/>
      <c r="B299" s="18"/>
      <c r="C299" s="18"/>
      <c r="D299" s="18"/>
      <c r="E299" s="18"/>
      <c r="F299" s="18"/>
      <c r="G299" s="18"/>
      <c r="H299" s="18"/>
      <c r="I299" s="18"/>
      <c r="J299" s="18"/>
      <c r="K299" s="42"/>
      <c r="L299" s="43"/>
      <c r="M299" s="43"/>
      <c r="N299" s="43"/>
      <c r="O299" s="43"/>
      <c r="P299" s="43"/>
      <c r="Q299" s="43"/>
      <c r="R299" s="43"/>
      <c r="S299" s="43"/>
      <c r="T299" s="19"/>
    </row>
    <row r="300" spans="1:20" s="31" customFormat="1" ht="12.75" customHeight="1">
      <c r="A300" s="19"/>
      <c r="B300" s="18"/>
      <c r="C300" s="18"/>
      <c r="D300" s="18"/>
      <c r="E300" s="18"/>
      <c r="F300" s="18"/>
      <c r="G300" s="18"/>
      <c r="H300" s="18"/>
      <c r="I300" s="18"/>
      <c r="J300" s="18"/>
      <c r="K300" s="42"/>
      <c r="L300" s="43"/>
      <c r="M300" s="43"/>
      <c r="N300" s="43"/>
      <c r="O300" s="43"/>
      <c r="P300" s="43"/>
      <c r="Q300" s="43"/>
      <c r="R300" s="43"/>
      <c r="S300" s="43"/>
      <c r="T300" s="19"/>
    </row>
    <row r="301" spans="1:20" s="31" customFormat="1" ht="12.75" customHeight="1">
      <c r="A301" s="19"/>
      <c r="B301" s="18"/>
      <c r="C301" s="18"/>
      <c r="D301" s="18"/>
      <c r="E301" s="18"/>
      <c r="F301" s="18"/>
      <c r="G301" s="18"/>
      <c r="H301" s="18"/>
      <c r="I301" s="18"/>
      <c r="J301" s="18"/>
      <c r="K301" s="42"/>
      <c r="L301" s="43"/>
      <c r="M301" s="43"/>
      <c r="N301" s="43"/>
      <c r="O301" s="43"/>
      <c r="P301" s="43"/>
      <c r="Q301" s="43"/>
      <c r="R301" s="43"/>
      <c r="S301" s="43"/>
      <c r="T301" s="19"/>
    </row>
    <row r="302" spans="1:20" s="31" customFormat="1" ht="12.75" customHeight="1">
      <c r="A302" s="19"/>
      <c r="B302" s="18"/>
      <c r="C302" s="18"/>
      <c r="D302" s="18"/>
      <c r="E302" s="18"/>
      <c r="F302" s="18"/>
      <c r="G302" s="18"/>
      <c r="H302" s="18"/>
      <c r="I302" s="18"/>
      <c r="J302" s="18"/>
      <c r="K302" s="42"/>
      <c r="L302" s="43"/>
      <c r="M302" s="43"/>
      <c r="N302" s="43"/>
      <c r="O302" s="43"/>
      <c r="P302" s="43"/>
      <c r="Q302" s="43"/>
      <c r="R302" s="43"/>
      <c r="S302" s="43"/>
      <c r="T302" s="19"/>
    </row>
    <row r="303" spans="1:20" s="31" customFormat="1" ht="12.75" customHeight="1">
      <c r="A303" s="19"/>
      <c r="B303" s="18"/>
      <c r="C303" s="18"/>
      <c r="D303" s="18"/>
      <c r="E303" s="18"/>
      <c r="F303" s="18"/>
      <c r="G303" s="18"/>
      <c r="H303" s="18"/>
      <c r="I303" s="18"/>
      <c r="J303" s="18"/>
      <c r="K303" s="42"/>
      <c r="L303" s="43"/>
      <c r="M303" s="43"/>
      <c r="N303" s="43"/>
      <c r="O303" s="43"/>
      <c r="P303" s="43"/>
      <c r="Q303" s="43"/>
      <c r="R303" s="43"/>
      <c r="S303" s="43"/>
      <c r="T303" s="19"/>
    </row>
    <row r="304" spans="1:20" s="31" customFormat="1" ht="12.75" customHeight="1">
      <c r="A304" s="19"/>
      <c r="B304" s="18"/>
      <c r="C304" s="18"/>
      <c r="D304" s="18"/>
      <c r="E304" s="18"/>
      <c r="F304" s="18"/>
      <c r="G304" s="18"/>
      <c r="H304" s="18"/>
      <c r="I304" s="18"/>
      <c r="J304" s="18"/>
      <c r="K304" s="42"/>
      <c r="L304" s="43"/>
      <c r="M304" s="43"/>
      <c r="N304" s="43"/>
      <c r="O304" s="43"/>
      <c r="P304" s="43"/>
      <c r="Q304" s="43"/>
      <c r="R304" s="43"/>
      <c r="S304" s="43"/>
      <c r="T304" s="19"/>
    </row>
    <row r="305" spans="1:20" s="31" customFormat="1" ht="12.75" customHeight="1">
      <c r="A305" s="19"/>
      <c r="B305" s="18"/>
      <c r="C305" s="18"/>
      <c r="D305" s="18"/>
      <c r="E305" s="18"/>
      <c r="F305" s="18"/>
      <c r="G305" s="18"/>
      <c r="H305" s="18"/>
      <c r="I305" s="18"/>
      <c r="J305" s="18"/>
      <c r="K305" s="42"/>
      <c r="L305" s="43"/>
      <c r="M305" s="43"/>
      <c r="N305" s="43"/>
      <c r="O305" s="43"/>
      <c r="P305" s="43"/>
      <c r="Q305" s="43"/>
      <c r="R305" s="43"/>
      <c r="S305" s="43"/>
      <c r="T305" s="19"/>
    </row>
    <row r="306" spans="1:20" s="31" customFormat="1" ht="12.75" customHeight="1">
      <c r="A306" s="19"/>
      <c r="B306" s="18"/>
      <c r="C306" s="18"/>
      <c r="D306" s="18"/>
      <c r="E306" s="18"/>
      <c r="F306" s="18"/>
      <c r="G306" s="18"/>
      <c r="H306" s="18"/>
      <c r="I306" s="18"/>
      <c r="J306" s="18"/>
      <c r="K306" s="42"/>
      <c r="L306" s="43"/>
      <c r="M306" s="43"/>
      <c r="N306" s="43"/>
      <c r="O306" s="43"/>
      <c r="P306" s="43"/>
      <c r="Q306" s="43"/>
      <c r="R306" s="43"/>
      <c r="S306" s="43"/>
      <c r="T306" s="19"/>
    </row>
    <row r="307" spans="1:20" s="31" customFormat="1" ht="12.75" customHeight="1">
      <c r="A307" s="19"/>
      <c r="B307" s="18"/>
      <c r="C307" s="18"/>
      <c r="D307" s="18"/>
      <c r="E307" s="18"/>
      <c r="F307" s="18"/>
      <c r="G307" s="18"/>
      <c r="H307" s="18"/>
      <c r="I307" s="18"/>
      <c r="J307" s="18"/>
      <c r="K307" s="42"/>
      <c r="L307" s="43"/>
      <c r="M307" s="43"/>
      <c r="N307" s="43"/>
      <c r="O307" s="43"/>
      <c r="P307" s="43"/>
      <c r="Q307" s="43"/>
      <c r="R307" s="43"/>
      <c r="S307" s="43"/>
      <c r="T307" s="19"/>
    </row>
    <row r="308" spans="1:20" s="31" customFormat="1" ht="12.75" customHeight="1">
      <c r="A308" s="19"/>
      <c r="B308" s="18"/>
      <c r="C308" s="18"/>
      <c r="D308" s="18"/>
      <c r="E308" s="18"/>
      <c r="F308" s="18"/>
      <c r="G308" s="18"/>
      <c r="H308" s="18"/>
      <c r="I308" s="18"/>
      <c r="J308" s="18"/>
      <c r="K308" s="42"/>
      <c r="L308" s="43"/>
      <c r="M308" s="43"/>
      <c r="N308" s="43"/>
      <c r="O308" s="43"/>
      <c r="P308" s="43"/>
      <c r="Q308" s="43"/>
      <c r="R308" s="43"/>
      <c r="S308" s="43"/>
      <c r="T308" s="19"/>
    </row>
    <row r="309" spans="1:20" s="31" customFormat="1" ht="12.75" customHeight="1">
      <c r="A309" s="19"/>
      <c r="B309" s="18"/>
      <c r="C309" s="18"/>
      <c r="D309" s="18"/>
      <c r="E309" s="18"/>
      <c r="F309" s="18"/>
      <c r="G309" s="18"/>
      <c r="H309" s="18"/>
      <c r="I309" s="18"/>
      <c r="J309" s="18"/>
      <c r="K309" s="42"/>
      <c r="L309" s="43"/>
      <c r="M309" s="43"/>
      <c r="N309" s="43"/>
      <c r="O309" s="43"/>
      <c r="P309" s="43"/>
      <c r="Q309" s="43"/>
      <c r="R309" s="43"/>
      <c r="S309" s="43"/>
      <c r="T309" s="19"/>
    </row>
    <row r="310" spans="1:20" s="31" customFormat="1" ht="12.75" customHeight="1">
      <c r="A310" s="19"/>
      <c r="B310" s="18"/>
      <c r="C310" s="18"/>
      <c r="D310" s="18"/>
      <c r="E310" s="18"/>
      <c r="F310" s="18"/>
      <c r="G310" s="18"/>
      <c r="H310" s="18"/>
      <c r="I310" s="18"/>
      <c r="J310" s="18"/>
      <c r="K310" s="42"/>
      <c r="L310" s="43"/>
      <c r="M310" s="43"/>
      <c r="N310" s="43"/>
      <c r="O310" s="43"/>
      <c r="P310" s="43"/>
      <c r="Q310" s="43"/>
      <c r="R310" s="43"/>
      <c r="S310" s="43"/>
      <c r="T310" s="19"/>
    </row>
    <row r="311" spans="1:20" s="31" customFormat="1" ht="12.75" customHeight="1">
      <c r="A311" s="19"/>
      <c r="B311" s="18"/>
      <c r="C311" s="18"/>
      <c r="D311" s="18"/>
      <c r="E311" s="18"/>
      <c r="F311" s="18"/>
      <c r="G311" s="18"/>
      <c r="H311" s="18"/>
      <c r="I311" s="18"/>
      <c r="J311" s="18"/>
      <c r="K311" s="42"/>
      <c r="L311" s="43"/>
      <c r="M311" s="43"/>
      <c r="N311" s="43"/>
      <c r="O311" s="43"/>
      <c r="P311" s="43"/>
      <c r="Q311" s="43"/>
      <c r="R311" s="43"/>
      <c r="S311" s="43"/>
      <c r="T311" s="19"/>
    </row>
    <row r="312" spans="1:20" s="31" customFormat="1" ht="12.75" customHeight="1">
      <c r="A312" s="19"/>
      <c r="B312" s="18"/>
      <c r="C312" s="18"/>
      <c r="D312" s="18"/>
      <c r="E312" s="18"/>
      <c r="F312" s="18"/>
      <c r="G312" s="18"/>
      <c r="H312" s="18"/>
      <c r="I312" s="18"/>
      <c r="J312" s="18"/>
      <c r="K312" s="42"/>
      <c r="L312" s="43"/>
      <c r="M312" s="43"/>
      <c r="N312" s="43"/>
      <c r="O312" s="43"/>
      <c r="P312" s="43"/>
      <c r="Q312" s="43"/>
      <c r="R312" s="43"/>
      <c r="S312" s="43"/>
      <c r="T312" s="19"/>
    </row>
    <row r="313" spans="1:20" s="31" customFormat="1" ht="12.75" customHeight="1">
      <c r="A313" s="19"/>
      <c r="B313" s="18"/>
      <c r="C313" s="18"/>
      <c r="D313" s="18"/>
      <c r="E313" s="18"/>
      <c r="F313" s="18"/>
      <c r="G313" s="18"/>
      <c r="H313" s="18"/>
      <c r="I313" s="18"/>
      <c r="J313" s="18"/>
      <c r="K313" s="42"/>
      <c r="L313" s="43"/>
      <c r="M313" s="43"/>
      <c r="N313" s="43"/>
      <c r="O313" s="43"/>
      <c r="P313" s="43"/>
      <c r="Q313" s="43"/>
      <c r="R313" s="43"/>
      <c r="S313" s="43"/>
      <c r="T313" s="19"/>
    </row>
    <row r="314" spans="1:20" s="31" customFormat="1" ht="12.75" customHeight="1">
      <c r="A314" s="19"/>
      <c r="B314" s="18"/>
      <c r="C314" s="18"/>
      <c r="D314" s="18"/>
      <c r="E314" s="18"/>
      <c r="F314" s="18"/>
      <c r="G314" s="18"/>
      <c r="H314" s="18"/>
      <c r="I314" s="18"/>
      <c r="J314" s="18"/>
      <c r="K314" s="42"/>
      <c r="L314" s="43"/>
      <c r="M314" s="43"/>
      <c r="N314" s="43"/>
      <c r="O314" s="43"/>
      <c r="P314" s="43"/>
      <c r="Q314" s="43"/>
      <c r="R314" s="43"/>
      <c r="S314" s="43"/>
      <c r="T314" s="19"/>
    </row>
    <row r="315" spans="1:20" s="31" customFormat="1" ht="12.75" customHeight="1">
      <c r="A315" s="19"/>
      <c r="B315" s="18"/>
      <c r="C315" s="18"/>
      <c r="D315" s="18"/>
      <c r="E315" s="18"/>
      <c r="F315" s="18"/>
      <c r="G315" s="18"/>
      <c r="H315" s="18"/>
      <c r="I315" s="18"/>
      <c r="J315" s="18"/>
      <c r="K315" s="42"/>
      <c r="L315" s="43"/>
      <c r="M315" s="43"/>
      <c r="N315" s="43"/>
      <c r="O315" s="43"/>
      <c r="P315" s="43"/>
      <c r="Q315" s="43"/>
      <c r="R315" s="43"/>
      <c r="S315" s="43"/>
      <c r="T315" s="19"/>
    </row>
    <row r="316" spans="1:20" s="31" customFormat="1" ht="12.75" customHeight="1">
      <c r="A316" s="19"/>
      <c r="B316" s="18"/>
      <c r="C316" s="18"/>
      <c r="D316" s="18"/>
      <c r="E316" s="18"/>
      <c r="F316" s="18"/>
      <c r="G316" s="18"/>
      <c r="H316" s="18"/>
      <c r="I316" s="18"/>
      <c r="J316" s="18"/>
      <c r="K316" s="42"/>
      <c r="L316" s="43"/>
      <c r="M316" s="43"/>
      <c r="N316" s="43"/>
      <c r="O316" s="43"/>
      <c r="P316" s="43"/>
      <c r="Q316" s="43"/>
      <c r="R316" s="43"/>
      <c r="S316" s="43"/>
      <c r="T316" s="19"/>
    </row>
    <row r="317" spans="1:20" s="31" customFormat="1" ht="12.75" customHeight="1">
      <c r="A317" s="19"/>
      <c r="B317" s="18"/>
      <c r="C317" s="18"/>
      <c r="D317" s="18"/>
      <c r="E317" s="18"/>
      <c r="F317" s="18"/>
      <c r="G317" s="18"/>
      <c r="H317" s="18"/>
      <c r="I317" s="18"/>
      <c r="J317" s="18"/>
      <c r="K317" s="42"/>
      <c r="L317" s="43"/>
      <c r="M317" s="43"/>
      <c r="N317" s="43"/>
      <c r="O317" s="43"/>
      <c r="P317" s="43"/>
      <c r="Q317" s="43"/>
      <c r="R317" s="43"/>
      <c r="S317" s="43"/>
      <c r="T317" s="19"/>
    </row>
    <row r="318" spans="1:20" s="31" customFormat="1" ht="12.75" customHeight="1">
      <c r="A318" s="19"/>
      <c r="B318" s="18"/>
      <c r="C318" s="18"/>
      <c r="D318" s="18"/>
      <c r="E318" s="18"/>
      <c r="F318" s="18"/>
      <c r="G318" s="18"/>
      <c r="H318" s="18"/>
      <c r="I318" s="18"/>
      <c r="J318" s="18"/>
      <c r="K318" s="42"/>
      <c r="L318" s="43"/>
      <c r="M318" s="43"/>
      <c r="N318" s="43"/>
      <c r="O318" s="43"/>
      <c r="P318" s="43"/>
      <c r="Q318" s="43"/>
      <c r="R318" s="43"/>
      <c r="S318" s="43"/>
      <c r="T318" s="19"/>
    </row>
    <row r="319" spans="1:20" s="31" customFormat="1" ht="12.75" customHeight="1">
      <c r="A319" s="19"/>
      <c r="B319" s="18"/>
      <c r="C319" s="18"/>
      <c r="D319" s="18"/>
      <c r="E319" s="18"/>
      <c r="F319" s="18"/>
      <c r="G319" s="18"/>
      <c r="H319" s="18"/>
      <c r="I319" s="18"/>
      <c r="J319" s="18"/>
      <c r="K319" s="42"/>
      <c r="L319" s="43"/>
      <c r="M319" s="43"/>
      <c r="N319" s="43"/>
      <c r="O319" s="43"/>
      <c r="P319" s="43"/>
      <c r="Q319" s="43"/>
      <c r="R319" s="43"/>
      <c r="S319" s="43"/>
      <c r="T319" s="19"/>
    </row>
    <row r="320" spans="1:20" s="31" customFormat="1" ht="12.75" customHeight="1">
      <c r="A320" s="19"/>
      <c r="B320" s="18"/>
      <c r="C320" s="18"/>
      <c r="D320" s="18"/>
      <c r="E320" s="18"/>
      <c r="F320" s="18"/>
      <c r="G320" s="18"/>
      <c r="H320" s="18"/>
      <c r="I320" s="18"/>
      <c r="J320" s="18"/>
      <c r="K320" s="42"/>
      <c r="L320" s="43"/>
      <c r="M320" s="43"/>
      <c r="N320" s="43"/>
      <c r="O320" s="43"/>
      <c r="P320" s="43"/>
      <c r="Q320" s="43"/>
      <c r="R320" s="43"/>
      <c r="S320" s="43"/>
      <c r="T320" s="19"/>
    </row>
    <row r="321" spans="1:20" s="31" customFormat="1" ht="12.75" customHeight="1">
      <c r="A321" s="19"/>
      <c r="B321" s="18"/>
      <c r="C321" s="18"/>
      <c r="D321" s="18"/>
      <c r="E321" s="18"/>
      <c r="F321" s="18"/>
      <c r="G321" s="18"/>
      <c r="H321" s="18"/>
      <c r="I321" s="18"/>
      <c r="J321" s="18"/>
      <c r="K321" s="42"/>
      <c r="L321" s="43"/>
      <c r="M321" s="43"/>
      <c r="N321" s="43"/>
      <c r="O321" s="43"/>
      <c r="P321" s="43"/>
      <c r="Q321" s="43"/>
      <c r="R321" s="43"/>
      <c r="S321" s="43"/>
      <c r="T321" s="19"/>
    </row>
    <row r="322" spans="1:20" s="31" customFormat="1" ht="12.75" customHeight="1">
      <c r="A322" s="19"/>
      <c r="B322" s="18"/>
      <c r="C322" s="18"/>
      <c r="D322" s="18"/>
      <c r="E322" s="18"/>
      <c r="F322" s="18"/>
      <c r="G322" s="18"/>
      <c r="H322" s="18"/>
      <c r="I322" s="18"/>
      <c r="J322" s="18"/>
      <c r="K322" s="42"/>
      <c r="L322" s="43"/>
      <c r="M322" s="43"/>
      <c r="N322" s="43"/>
      <c r="O322" s="43"/>
      <c r="P322" s="43"/>
      <c r="Q322" s="43"/>
      <c r="R322" s="43"/>
      <c r="S322" s="43"/>
      <c r="T322" s="19"/>
    </row>
    <row r="323" spans="1:20" s="31" customFormat="1" ht="12.75" customHeight="1">
      <c r="A323" s="19"/>
      <c r="B323" s="18"/>
      <c r="C323" s="18"/>
      <c r="D323" s="18"/>
      <c r="E323" s="18"/>
      <c r="F323" s="18"/>
      <c r="G323" s="18"/>
      <c r="H323" s="18"/>
      <c r="I323" s="18"/>
      <c r="J323" s="18"/>
      <c r="K323" s="42"/>
      <c r="L323" s="43"/>
      <c r="M323" s="43"/>
      <c r="N323" s="43"/>
      <c r="O323" s="43"/>
      <c r="P323" s="43"/>
      <c r="Q323" s="43"/>
      <c r="R323" s="43"/>
      <c r="S323" s="43"/>
      <c r="T323" s="19"/>
    </row>
    <row r="324" spans="1:20" s="31" customFormat="1" ht="12.75" customHeight="1">
      <c r="A324" s="19"/>
      <c r="B324" s="18"/>
      <c r="C324" s="18"/>
      <c r="D324" s="18"/>
      <c r="E324" s="18"/>
      <c r="F324" s="18"/>
      <c r="G324" s="18"/>
      <c r="H324" s="18"/>
      <c r="I324" s="18"/>
      <c r="J324" s="18"/>
      <c r="K324" s="42"/>
      <c r="L324" s="43"/>
      <c r="M324" s="43"/>
      <c r="N324" s="43"/>
      <c r="O324" s="43"/>
      <c r="P324" s="43"/>
      <c r="Q324" s="43"/>
      <c r="R324" s="43"/>
      <c r="S324" s="43"/>
      <c r="T324" s="19"/>
    </row>
    <row r="325" spans="1:20" s="31" customFormat="1" ht="12.75" customHeight="1">
      <c r="A325" s="19"/>
      <c r="B325" s="18"/>
      <c r="C325" s="18"/>
      <c r="D325" s="18"/>
      <c r="E325" s="18"/>
      <c r="F325" s="18"/>
      <c r="G325" s="18"/>
      <c r="H325" s="18"/>
      <c r="I325" s="18"/>
      <c r="J325" s="18"/>
      <c r="K325" s="42"/>
      <c r="L325" s="43"/>
      <c r="M325" s="43"/>
      <c r="N325" s="43"/>
      <c r="O325" s="43"/>
      <c r="P325" s="43"/>
      <c r="Q325" s="43"/>
      <c r="R325" s="43"/>
      <c r="S325" s="43"/>
      <c r="T325" s="19"/>
    </row>
    <row r="326" spans="1:20" s="31" customFormat="1" ht="12.75" customHeight="1">
      <c r="A326" s="19"/>
      <c r="B326" s="18"/>
      <c r="C326" s="18"/>
      <c r="D326" s="18"/>
      <c r="E326" s="18"/>
      <c r="F326" s="18"/>
      <c r="G326" s="18"/>
      <c r="H326" s="18"/>
      <c r="I326" s="18"/>
      <c r="J326" s="18"/>
      <c r="K326" s="42"/>
      <c r="L326" s="43"/>
      <c r="M326" s="43"/>
      <c r="N326" s="43"/>
      <c r="O326" s="43"/>
      <c r="P326" s="43"/>
      <c r="Q326" s="43"/>
      <c r="R326" s="43"/>
      <c r="S326" s="43"/>
      <c r="T326" s="19"/>
    </row>
    <row r="327" spans="1:20" s="31" customFormat="1" ht="12.75" customHeight="1">
      <c r="A327" s="19"/>
      <c r="B327" s="18"/>
      <c r="C327" s="18"/>
      <c r="D327" s="18"/>
      <c r="E327" s="18"/>
      <c r="F327" s="18"/>
      <c r="G327" s="18"/>
      <c r="H327" s="18"/>
      <c r="I327" s="18"/>
      <c r="J327" s="18"/>
      <c r="K327" s="42"/>
      <c r="L327" s="43"/>
      <c r="M327" s="43"/>
      <c r="N327" s="43"/>
      <c r="O327" s="43"/>
      <c r="P327" s="43"/>
      <c r="Q327" s="43"/>
      <c r="R327" s="43"/>
      <c r="S327" s="43"/>
      <c r="T327" s="19"/>
    </row>
    <row r="328" spans="1:20" s="31" customFormat="1" ht="12.75" customHeight="1">
      <c r="A328" s="19"/>
      <c r="B328" s="18"/>
      <c r="C328" s="18"/>
      <c r="D328" s="18"/>
      <c r="E328" s="18"/>
      <c r="F328" s="18"/>
      <c r="G328" s="18"/>
      <c r="H328" s="18"/>
      <c r="I328" s="18"/>
      <c r="J328" s="18"/>
      <c r="K328" s="42"/>
      <c r="L328" s="43"/>
      <c r="M328" s="43"/>
      <c r="N328" s="43"/>
      <c r="O328" s="43"/>
      <c r="P328" s="43"/>
      <c r="Q328" s="43"/>
      <c r="R328" s="43"/>
      <c r="S328" s="43"/>
      <c r="T328" s="19"/>
    </row>
    <row r="329" spans="1:20" s="31" customFormat="1" ht="12.75" customHeight="1">
      <c r="A329" s="19"/>
      <c r="B329" s="18"/>
      <c r="C329" s="18"/>
      <c r="D329" s="18"/>
      <c r="E329" s="18"/>
      <c r="F329" s="18"/>
      <c r="G329" s="18"/>
      <c r="H329" s="18"/>
      <c r="I329" s="18"/>
      <c r="J329" s="18"/>
      <c r="K329" s="42"/>
      <c r="L329" s="43"/>
      <c r="M329" s="43"/>
      <c r="N329" s="43"/>
      <c r="O329" s="43"/>
      <c r="P329" s="43"/>
      <c r="Q329" s="43"/>
      <c r="R329" s="43"/>
      <c r="S329" s="43"/>
      <c r="T329" s="19"/>
    </row>
    <row r="330" spans="1:20" s="31" customFormat="1" ht="12.75" customHeight="1">
      <c r="A330" s="19"/>
      <c r="B330" s="18"/>
      <c r="C330" s="18"/>
      <c r="D330" s="18"/>
      <c r="E330" s="18"/>
      <c r="F330" s="18"/>
      <c r="G330" s="18"/>
      <c r="H330" s="18"/>
      <c r="I330" s="18"/>
      <c r="J330" s="18"/>
      <c r="K330" s="42"/>
      <c r="L330" s="43"/>
      <c r="M330" s="43"/>
      <c r="N330" s="43"/>
      <c r="O330" s="43"/>
      <c r="P330" s="43"/>
      <c r="Q330" s="43"/>
      <c r="R330" s="43"/>
      <c r="S330" s="43"/>
      <c r="T330" s="19"/>
    </row>
    <row r="331" spans="1:20" s="31" customFormat="1" ht="12.75" customHeight="1">
      <c r="A331" s="19"/>
      <c r="B331" s="18"/>
      <c r="C331" s="18"/>
      <c r="D331" s="18"/>
      <c r="E331" s="18"/>
      <c r="F331" s="18"/>
      <c r="G331" s="18"/>
      <c r="H331" s="18"/>
      <c r="I331" s="18"/>
      <c r="J331" s="18"/>
      <c r="K331" s="42"/>
      <c r="L331" s="43"/>
      <c r="M331" s="43"/>
      <c r="N331" s="43"/>
      <c r="O331" s="43"/>
      <c r="P331" s="43"/>
      <c r="Q331" s="43"/>
      <c r="R331" s="43"/>
      <c r="S331" s="43"/>
      <c r="T331" s="19"/>
    </row>
    <row r="332" spans="1:20" s="31" customFormat="1" ht="12.75" customHeight="1">
      <c r="A332" s="19"/>
      <c r="B332" s="18"/>
      <c r="C332" s="18"/>
      <c r="D332" s="18"/>
      <c r="E332" s="18"/>
      <c r="F332" s="18"/>
      <c r="G332" s="18"/>
      <c r="H332" s="18"/>
      <c r="I332" s="18"/>
      <c r="J332" s="18"/>
      <c r="K332" s="42"/>
      <c r="L332" s="43"/>
      <c r="M332" s="43"/>
      <c r="N332" s="43"/>
      <c r="O332" s="43"/>
      <c r="P332" s="43"/>
      <c r="Q332" s="43"/>
      <c r="R332" s="43"/>
      <c r="S332" s="43"/>
      <c r="T332" s="19"/>
    </row>
    <row r="333" spans="1:20" s="31" customFormat="1" ht="12.75" customHeight="1">
      <c r="A333" s="19"/>
      <c r="B333" s="18"/>
      <c r="C333" s="18"/>
      <c r="D333" s="18"/>
      <c r="E333" s="18"/>
      <c r="F333" s="18"/>
      <c r="G333" s="18"/>
      <c r="H333" s="18"/>
      <c r="I333" s="18"/>
      <c r="J333" s="18"/>
      <c r="K333" s="42"/>
      <c r="L333" s="43"/>
      <c r="M333" s="43"/>
      <c r="N333" s="43"/>
      <c r="O333" s="43"/>
      <c r="P333" s="43"/>
      <c r="Q333" s="43"/>
      <c r="R333" s="43"/>
      <c r="S333" s="43"/>
      <c r="T333" s="19"/>
    </row>
    <row r="334" spans="1:20" s="31" customFormat="1" ht="12.75" customHeight="1">
      <c r="A334" s="19"/>
      <c r="B334" s="18"/>
      <c r="C334" s="18"/>
      <c r="D334" s="18"/>
      <c r="E334" s="18"/>
      <c r="F334" s="18"/>
      <c r="G334" s="18"/>
      <c r="H334" s="18"/>
      <c r="I334" s="18"/>
      <c r="J334" s="18"/>
      <c r="K334" s="42"/>
      <c r="L334" s="43"/>
      <c r="M334" s="43"/>
      <c r="N334" s="43"/>
      <c r="O334" s="43"/>
      <c r="P334" s="43"/>
      <c r="Q334" s="43"/>
      <c r="R334" s="43"/>
      <c r="S334" s="43"/>
      <c r="T334" s="19"/>
    </row>
    <row r="335" spans="1:20" s="31" customFormat="1" ht="12.75" customHeight="1">
      <c r="A335" s="19"/>
      <c r="B335" s="18"/>
      <c r="C335" s="18"/>
      <c r="D335" s="18"/>
      <c r="E335" s="18"/>
      <c r="F335" s="18"/>
      <c r="G335" s="18"/>
      <c r="H335" s="18"/>
      <c r="I335" s="18"/>
      <c r="J335" s="18"/>
      <c r="K335" s="42"/>
      <c r="L335" s="43"/>
      <c r="M335" s="43"/>
      <c r="N335" s="43"/>
      <c r="O335" s="43"/>
      <c r="P335" s="43"/>
      <c r="Q335" s="43"/>
      <c r="R335" s="43"/>
      <c r="S335" s="43"/>
      <c r="T335" s="19"/>
    </row>
    <row r="336" spans="1:20" s="31" customFormat="1" ht="12.75" customHeight="1">
      <c r="A336" s="19"/>
      <c r="B336" s="18"/>
      <c r="C336" s="18"/>
      <c r="D336" s="18"/>
      <c r="E336" s="18"/>
      <c r="F336" s="18"/>
      <c r="G336" s="18"/>
      <c r="H336" s="18"/>
      <c r="I336" s="18"/>
      <c r="J336" s="18"/>
      <c r="K336" s="42"/>
      <c r="L336" s="43"/>
      <c r="M336" s="43"/>
      <c r="N336" s="43"/>
      <c r="O336" s="43"/>
      <c r="P336" s="43"/>
      <c r="Q336" s="43"/>
      <c r="R336" s="43"/>
      <c r="S336" s="43"/>
      <c r="T336" s="19"/>
    </row>
    <row r="337" spans="1:20" s="31" customFormat="1" ht="12.75" customHeight="1">
      <c r="A337" s="19"/>
      <c r="B337" s="18"/>
      <c r="C337" s="18"/>
      <c r="D337" s="18"/>
      <c r="E337" s="18"/>
      <c r="F337" s="18"/>
      <c r="G337" s="18"/>
      <c r="H337" s="18"/>
      <c r="I337" s="18"/>
      <c r="J337" s="18"/>
      <c r="K337" s="42"/>
      <c r="L337" s="43"/>
      <c r="M337" s="43"/>
      <c r="N337" s="43"/>
      <c r="O337" s="43"/>
      <c r="P337" s="43"/>
      <c r="Q337" s="43"/>
      <c r="R337" s="43"/>
      <c r="S337" s="43"/>
      <c r="T337" s="19"/>
    </row>
    <row r="338" spans="1:20" s="31" customFormat="1" ht="12.75" customHeight="1">
      <c r="A338" s="19"/>
      <c r="B338" s="18"/>
      <c r="C338" s="18"/>
      <c r="D338" s="18"/>
      <c r="E338" s="18"/>
      <c r="F338" s="18"/>
      <c r="G338" s="18"/>
      <c r="H338" s="18"/>
      <c r="I338" s="18"/>
      <c r="J338" s="18"/>
      <c r="K338" s="42"/>
      <c r="L338" s="43"/>
      <c r="M338" s="43"/>
      <c r="N338" s="43"/>
      <c r="O338" s="43"/>
      <c r="P338" s="43"/>
      <c r="Q338" s="43"/>
      <c r="R338" s="43"/>
      <c r="S338" s="43"/>
      <c r="T338" s="19"/>
    </row>
    <row r="339" spans="1:20" s="31" customFormat="1" ht="12.75" customHeight="1">
      <c r="A339" s="19"/>
      <c r="B339" s="18"/>
      <c r="C339" s="18"/>
      <c r="D339" s="18"/>
      <c r="E339" s="18"/>
      <c r="F339" s="18"/>
      <c r="G339" s="18"/>
      <c r="H339" s="18"/>
      <c r="I339" s="18"/>
      <c r="J339" s="18"/>
      <c r="K339" s="42"/>
      <c r="L339" s="43"/>
      <c r="M339" s="43"/>
      <c r="N339" s="43"/>
      <c r="O339" s="43"/>
      <c r="P339" s="43"/>
      <c r="Q339" s="43"/>
      <c r="R339" s="43"/>
      <c r="S339" s="43"/>
      <c r="T339" s="19"/>
    </row>
    <row r="340" spans="1:20" s="31" customFormat="1" ht="12.75" customHeight="1">
      <c r="A340" s="19"/>
      <c r="B340" s="18"/>
      <c r="C340" s="18"/>
      <c r="D340" s="18"/>
      <c r="E340" s="18"/>
      <c r="F340" s="18"/>
      <c r="G340" s="18"/>
      <c r="H340" s="18"/>
      <c r="I340" s="18"/>
      <c r="J340" s="18"/>
      <c r="K340" s="42"/>
      <c r="L340" s="43"/>
      <c r="M340" s="43"/>
      <c r="N340" s="43"/>
      <c r="O340" s="43"/>
      <c r="P340" s="43"/>
      <c r="Q340" s="43"/>
      <c r="R340" s="43"/>
      <c r="S340" s="43"/>
      <c r="T340" s="19"/>
    </row>
    <row r="341" spans="1:20" s="31" customFormat="1" ht="12.75" customHeight="1">
      <c r="A341" s="19"/>
      <c r="B341" s="18"/>
      <c r="C341" s="18"/>
      <c r="D341" s="18"/>
      <c r="E341" s="18"/>
      <c r="F341" s="18"/>
      <c r="G341" s="18"/>
      <c r="H341" s="18"/>
      <c r="I341" s="18"/>
      <c r="J341" s="18"/>
      <c r="K341" s="42"/>
      <c r="L341" s="43"/>
      <c r="M341" s="43"/>
      <c r="N341" s="43"/>
      <c r="O341" s="43"/>
      <c r="P341" s="43"/>
      <c r="Q341" s="43"/>
      <c r="R341" s="43"/>
      <c r="S341" s="43"/>
      <c r="T341" s="19"/>
    </row>
    <row r="342" spans="1:20" s="31" customFormat="1" ht="12.75" customHeight="1">
      <c r="A342" s="19"/>
      <c r="B342" s="18"/>
      <c r="C342" s="18"/>
      <c r="D342" s="18"/>
      <c r="E342" s="18"/>
      <c r="F342" s="18"/>
      <c r="G342" s="18"/>
      <c r="H342" s="18"/>
      <c r="I342" s="18"/>
      <c r="J342" s="18"/>
      <c r="K342" s="42"/>
      <c r="L342" s="43"/>
      <c r="M342" s="43"/>
      <c r="N342" s="43"/>
      <c r="O342" s="43"/>
      <c r="P342" s="43"/>
      <c r="Q342" s="43"/>
      <c r="R342" s="43"/>
      <c r="S342" s="43"/>
      <c r="T342" s="19"/>
    </row>
    <row r="343" spans="1:20" s="31" customFormat="1" ht="12.75" customHeight="1">
      <c r="A343" s="19"/>
      <c r="B343" s="18"/>
      <c r="C343" s="18"/>
      <c r="D343" s="18"/>
      <c r="E343" s="18"/>
      <c r="F343" s="18"/>
      <c r="G343" s="18"/>
      <c r="H343" s="18"/>
      <c r="I343" s="18"/>
      <c r="J343" s="18"/>
      <c r="K343" s="42"/>
      <c r="L343" s="43"/>
      <c r="M343" s="43"/>
      <c r="N343" s="43"/>
      <c r="O343" s="43"/>
      <c r="P343" s="43"/>
      <c r="Q343" s="43"/>
      <c r="R343" s="43"/>
      <c r="S343" s="43"/>
      <c r="T343" s="19"/>
    </row>
    <row r="344" spans="1:20" s="31" customFormat="1" ht="12.75" customHeight="1">
      <c r="A344" s="19"/>
      <c r="B344" s="18"/>
      <c r="C344" s="18"/>
      <c r="D344" s="18"/>
      <c r="E344" s="18"/>
      <c r="F344" s="18"/>
      <c r="G344" s="18"/>
      <c r="H344" s="18"/>
      <c r="I344" s="18"/>
      <c r="J344" s="18"/>
      <c r="K344" s="42"/>
      <c r="L344" s="43"/>
      <c r="M344" s="43"/>
      <c r="N344" s="43"/>
      <c r="O344" s="43"/>
      <c r="P344" s="43"/>
      <c r="Q344" s="43"/>
      <c r="R344" s="43"/>
      <c r="S344" s="43"/>
      <c r="T344" s="19"/>
    </row>
    <row r="345" spans="1:20" s="31" customFormat="1" ht="12.75" customHeight="1">
      <c r="A345" s="19"/>
      <c r="B345" s="18"/>
      <c r="C345" s="18"/>
      <c r="D345" s="18"/>
      <c r="E345" s="18"/>
      <c r="F345" s="18"/>
      <c r="G345" s="18"/>
      <c r="H345" s="18"/>
      <c r="I345" s="18"/>
      <c r="J345" s="18"/>
      <c r="K345" s="42"/>
      <c r="L345" s="43"/>
      <c r="M345" s="43"/>
      <c r="N345" s="43"/>
      <c r="O345" s="43"/>
      <c r="P345" s="43"/>
      <c r="Q345" s="43"/>
      <c r="R345" s="43"/>
      <c r="S345" s="43"/>
      <c r="T345" s="19"/>
    </row>
    <row r="346" spans="1:20" s="31" customFormat="1" ht="12.75" customHeight="1">
      <c r="A346" s="19"/>
      <c r="B346" s="18"/>
      <c r="C346" s="18"/>
      <c r="D346" s="18"/>
      <c r="E346" s="18"/>
      <c r="F346" s="18"/>
      <c r="G346" s="18"/>
      <c r="H346" s="18"/>
      <c r="I346" s="18"/>
      <c r="J346" s="18"/>
      <c r="K346" s="42"/>
      <c r="L346" s="43"/>
      <c r="M346" s="43"/>
      <c r="N346" s="43"/>
      <c r="O346" s="43"/>
      <c r="P346" s="43"/>
      <c r="Q346" s="43"/>
      <c r="R346" s="43"/>
      <c r="S346" s="43"/>
      <c r="T346" s="19"/>
    </row>
    <row r="347" spans="1:20" s="31" customFormat="1" ht="12.75" customHeight="1">
      <c r="A347" s="19"/>
      <c r="B347" s="18"/>
      <c r="C347" s="18"/>
      <c r="D347" s="18"/>
      <c r="E347" s="18"/>
      <c r="F347" s="18"/>
      <c r="G347" s="18"/>
      <c r="H347" s="18"/>
      <c r="I347" s="18"/>
      <c r="J347" s="18"/>
      <c r="K347" s="42"/>
      <c r="L347" s="43"/>
      <c r="M347" s="43"/>
      <c r="N347" s="43"/>
      <c r="O347" s="43"/>
      <c r="P347" s="43"/>
      <c r="Q347" s="43"/>
      <c r="R347" s="43"/>
      <c r="S347" s="43"/>
      <c r="T347" s="19"/>
    </row>
    <row r="348" spans="1:20" s="31" customFormat="1" ht="12.75" customHeight="1">
      <c r="A348" s="19"/>
      <c r="B348" s="18"/>
      <c r="C348" s="18"/>
      <c r="D348" s="18"/>
      <c r="E348" s="18"/>
      <c r="F348" s="18"/>
      <c r="G348" s="18"/>
      <c r="H348" s="18"/>
      <c r="I348" s="18"/>
      <c r="J348" s="18"/>
      <c r="K348" s="42"/>
      <c r="L348" s="43"/>
      <c r="M348" s="43"/>
      <c r="N348" s="43"/>
      <c r="O348" s="43"/>
      <c r="P348" s="43"/>
      <c r="Q348" s="43"/>
      <c r="R348" s="43"/>
      <c r="S348" s="43"/>
      <c r="T348" s="19"/>
    </row>
    <row r="349" spans="1:20" s="31" customFormat="1" ht="12.75" customHeight="1">
      <c r="A349" s="19"/>
      <c r="B349" s="18"/>
      <c r="C349" s="18"/>
      <c r="D349" s="18"/>
      <c r="E349" s="18"/>
      <c r="F349" s="18"/>
      <c r="G349" s="18"/>
      <c r="H349" s="18"/>
      <c r="I349" s="18"/>
      <c r="J349" s="18"/>
      <c r="K349" s="42"/>
      <c r="L349" s="43"/>
      <c r="M349" s="43"/>
      <c r="N349" s="43"/>
      <c r="O349" s="43"/>
      <c r="P349" s="43"/>
      <c r="Q349" s="43"/>
      <c r="R349" s="43"/>
      <c r="S349" s="43"/>
      <c r="T349" s="19"/>
    </row>
    <row r="350" spans="1:20" s="31" customFormat="1" ht="12.75" customHeight="1">
      <c r="A350" s="19"/>
      <c r="B350" s="18"/>
      <c r="C350" s="18"/>
      <c r="D350" s="18"/>
      <c r="E350" s="18"/>
      <c r="F350" s="18"/>
      <c r="G350" s="18"/>
      <c r="H350" s="18"/>
      <c r="I350" s="18"/>
      <c r="J350" s="18"/>
      <c r="K350" s="42"/>
      <c r="L350" s="43"/>
      <c r="M350" s="43"/>
      <c r="N350" s="43"/>
      <c r="O350" s="43"/>
      <c r="P350" s="43"/>
      <c r="Q350" s="43"/>
      <c r="R350" s="43"/>
      <c r="S350" s="43"/>
      <c r="T350" s="19"/>
    </row>
    <row r="351" spans="1:20" s="31" customFormat="1" ht="12.75" customHeight="1">
      <c r="A351" s="19"/>
      <c r="B351" s="18"/>
      <c r="C351" s="18"/>
      <c r="D351" s="18"/>
      <c r="E351" s="18"/>
      <c r="F351" s="18"/>
      <c r="G351" s="18"/>
      <c r="H351" s="18"/>
      <c r="I351" s="18"/>
      <c r="J351" s="18"/>
      <c r="K351" s="42"/>
      <c r="L351" s="43"/>
      <c r="M351" s="43"/>
      <c r="N351" s="43"/>
      <c r="O351" s="43"/>
      <c r="P351" s="43"/>
      <c r="Q351" s="43"/>
      <c r="R351" s="43"/>
      <c r="S351" s="43"/>
      <c r="T351" s="19"/>
    </row>
    <row r="352" spans="1:20" s="31" customFormat="1" ht="12.75" customHeight="1">
      <c r="A352" s="19"/>
      <c r="B352" s="18"/>
      <c r="C352" s="18"/>
      <c r="D352" s="18"/>
      <c r="E352" s="18"/>
      <c r="F352" s="18"/>
      <c r="G352" s="18"/>
      <c r="H352" s="18"/>
      <c r="I352" s="18"/>
      <c r="J352" s="18"/>
      <c r="K352" s="42"/>
      <c r="L352" s="43"/>
      <c r="M352" s="43"/>
      <c r="N352" s="43"/>
      <c r="O352" s="43"/>
      <c r="P352" s="43"/>
      <c r="Q352" s="43"/>
      <c r="R352" s="43"/>
      <c r="S352" s="43"/>
      <c r="T352" s="19"/>
    </row>
    <row r="353" spans="1:20" s="31" customFormat="1" ht="12.75" customHeight="1">
      <c r="A353" s="19"/>
      <c r="B353" s="18"/>
      <c r="C353" s="18"/>
      <c r="D353" s="18"/>
      <c r="E353" s="18"/>
      <c r="F353" s="18"/>
      <c r="G353" s="18"/>
      <c r="H353" s="18"/>
      <c r="I353" s="18"/>
      <c r="J353" s="18"/>
      <c r="K353" s="42"/>
      <c r="L353" s="43"/>
      <c r="M353" s="43"/>
      <c r="N353" s="43"/>
      <c r="O353" s="43"/>
      <c r="P353" s="43"/>
      <c r="Q353" s="43"/>
      <c r="R353" s="43"/>
      <c r="S353" s="43"/>
      <c r="T353" s="19"/>
    </row>
    <row r="354" spans="1:20" s="31" customFormat="1" ht="12.75" customHeight="1">
      <c r="A354" s="19"/>
      <c r="B354" s="18"/>
      <c r="C354" s="18"/>
      <c r="D354" s="18"/>
      <c r="E354" s="18"/>
      <c r="F354" s="18"/>
      <c r="G354" s="18"/>
      <c r="H354" s="18"/>
      <c r="I354" s="18"/>
      <c r="J354" s="18"/>
      <c r="K354" s="42"/>
      <c r="L354" s="43"/>
      <c r="M354" s="43"/>
      <c r="N354" s="43"/>
      <c r="O354" s="43"/>
      <c r="P354" s="43"/>
      <c r="Q354" s="43"/>
      <c r="R354" s="43"/>
      <c r="S354" s="43"/>
      <c r="T354" s="19"/>
    </row>
    <row r="355" spans="1:20" s="31" customFormat="1" ht="12.75" customHeight="1">
      <c r="A355" s="19"/>
      <c r="B355" s="18"/>
      <c r="C355" s="18"/>
      <c r="D355" s="18"/>
      <c r="E355" s="18"/>
      <c r="F355" s="18"/>
      <c r="G355" s="18"/>
      <c r="H355" s="18"/>
      <c r="I355" s="18"/>
      <c r="J355" s="18"/>
      <c r="K355" s="42"/>
      <c r="L355" s="43"/>
      <c r="M355" s="43"/>
      <c r="N355" s="43"/>
      <c r="O355" s="43"/>
      <c r="P355" s="43"/>
      <c r="Q355" s="43"/>
      <c r="R355" s="43"/>
      <c r="S355" s="43"/>
      <c r="T355" s="19"/>
    </row>
    <row r="356" spans="1:20" s="31" customFormat="1" ht="12.75" customHeight="1">
      <c r="A356" s="19"/>
      <c r="B356" s="18"/>
      <c r="C356" s="18"/>
      <c r="D356" s="18"/>
      <c r="E356" s="18"/>
      <c r="F356" s="18"/>
      <c r="G356" s="18"/>
      <c r="H356" s="18"/>
      <c r="I356" s="18"/>
      <c r="J356" s="18"/>
      <c r="K356" s="42"/>
      <c r="L356" s="43"/>
      <c r="M356" s="43"/>
      <c r="N356" s="43"/>
      <c r="O356" s="43"/>
      <c r="P356" s="43"/>
      <c r="Q356" s="43"/>
      <c r="R356" s="43"/>
      <c r="S356" s="43"/>
      <c r="T356" s="19"/>
    </row>
    <row r="357" spans="1:20" s="31" customFormat="1" ht="12.75" customHeight="1">
      <c r="A357" s="19"/>
      <c r="B357" s="18"/>
      <c r="C357" s="18"/>
      <c r="D357" s="18"/>
      <c r="E357" s="18"/>
      <c r="F357" s="18"/>
      <c r="G357" s="18"/>
      <c r="H357" s="18"/>
      <c r="I357" s="18"/>
      <c r="J357" s="18"/>
      <c r="K357" s="42"/>
      <c r="L357" s="43"/>
      <c r="M357" s="43"/>
      <c r="N357" s="43"/>
      <c r="O357" s="43"/>
      <c r="P357" s="43"/>
      <c r="Q357" s="43"/>
      <c r="R357" s="43"/>
      <c r="S357" s="43"/>
      <c r="T357" s="19"/>
    </row>
    <row r="358" spans="1:20" s="31" customFormat="1" ht="12.75" customHeight="1">
      <c r="A358" s="19"/>
      <c r="B358" s="18"/>
      <c r="C358" s="18"/>
      <c r="D358" s="18"/>
      <c r="E358" s="18"/>
      <c r="F358" s="18"/>
      <c r="G358" s="18"/>
      <c r="H358" s="18"/>
      <c r="I358" s="18"/>
      <c r="J358" s="18"/>
      <c r="K358" s="42"/>
      <c r="L358" s="43"/>
      <c r="M358" s="43"/>
      <c r="N358" s="43"/>
      <c r="O358" s="43"/>
      <c r="P358" s="43"/>
      <c r="Q358" s="43"/>
      <c r="R358" s="43"/>
      <c r="S358" s="43"/>
      <c r="T358" s="19"/>
    </row>
    <row r="359" spans="1:20" s="31" customFormat="1" ht="12.75" customHeight="1">
      <c r="A359" s="19"/>
      <c r="B359" s="18"/>
      <c r="C359" s="18"/>
      <c r="D359" s="18"/>
      <c r="E359" s="18"/>
      <c r="F359" s="18"/>
      <c r="G359" s="18"/>
      <c r="H359" s="18"/>
      <c r="I359" s="18"/>
      <c r="J359" s="18"/>
      <c r="K359" s="42"/>
      <c r="L359" s="43"/>
      <c r="M359" s="43"/>
      <c r="N359" s="43"/>
      <c r="O359" s="43"/>
      <c r="P359" s="43"/>
      <c r="Q359" s="43"/>
      <c r="R359" s="43"/>
      <c r="S359" s="43"/>
      <c r="T359" s="19"/>
    </row>
    <row r="360" spans="1:20" s="31" customFormat="1" ht="12.75" customHeight="1">
      <c r="A360" s="19"/>
      <c r="B360" s="18"/>
      <c r="C360" s="18"/>
      <c r="D360" s="18"/>
      <c r="E360" s="18"/>
      <c r="F360" s="18"/>
      <c r="G360" s="18"/>
      <c r="H360" s="18"/>
      <c r="I360" s="18"/>
      <c r="J360" s="18"/>
      <c r="K360" s="42"/>
      <c r="L360" s="43"/>
      <c r="M360" s="43"/>
      <c r="N360" s="43"/>
      <c r="O360" s="43"/>
      <c r="P360" s="43"/>
      <c r="Q360" s="43"/>
      <c r="R360" s="43"/>
      <c r="S360" s="43"/>
      <c r="T360" s="19"/>
    </row>
    <row r="361" spans="1:20" s="31" customFormat="1" ht="12.75" customHeight="1">
      <c r="A361" s="19"/>
      <c r="B361" s="18"/>
      <c r="C361" s="18"/>
      <c r="D361" s="18"/>
      <c r="E361" s="18"/>
      <c r="F361" s="18"/>
      <c r="G361" s="18"/>
      <c r="H361" s="18"/>
      <c r="I361" s="18"/>
      <c r="J361" s="18"/>
      <c r="K361" s="42"/>
      <c r="L361" s="43"/>
      <c r="M361" s="43"/>
      <c r="N361" s="43"/>
      <c r="O361" s="43"/>
      <c r="P361" s="43"/>
      <c r="Q361" s="43"/>
      <c r="R361" s="43"/>
      <c r="S361" s="43"/>
      <c r="T361" s="19"/>
    </row>
    <row r="362" spans="1:20" s="31" customFormat="1" ht="12.75" customHeight="1">
      <c r="A362" s="19"/>
      <c r="B362" s="18"/>
      <c r="C362" s="18"/>
      <c r="D362" s="18"/>
      <c r="E362" s="18"/>
      <c r="F362" s="18"/>
      <c r="G362" s="18"/>
      <c r="H362" s="18"/>
      <c r="I362" s="18"/>
      <c r="J362" s="18"/>
      <c r="K362" s="42"/>
      <c r="L362" s="43"/>
      <c r="M362" s="43"/>
      <c r="N362" s="43"/>
      <c r="O362" s="43"/>
      <c r="P362" s="43"/>
      <c r="Q362" s="43"/>
      <c r="R362" s="43"/>
      <c r="S362" s="43"/>
      <c r="T362" s="19"/>
    </row>
    <row r="363" spans="1:20" s="31" customFormat="1" ht="12.75" customHeight="1">
      <c r="A363" s="19"/>
      <c r="B363" s="18"/>
      <c r="C363" s="18"/>
      <c r="D363" s="18"/>
      <c r="E363" s="18"/>
      <c r="F363" s="18"/>
      <c r="G363" s="18"/>
      <c r="H363" s="18"/>
      <c r="I363" s="18"/>
      <c r="J363" s="18"/>
      <c r="K363" s="42"/>
      <c r="L363" s="43"/>
      <c r="M363" s="43"/>
      <c r="N363" s="43"/>
      <c r="O363" s="43"/>
      <c r="P363" s="43"/>
      <c r="Q363" s="43"/>
      <c r="R363" s="43"/>
      <c r="S363" s="43"/>
      <c r="T363" s="19"/>
    </row>
    <row r="364" spans="1:20" s="31" customFormat="1" ht="12.75" customHeight="1">
      <c r="A364" s="19"/>
      <c r="B364" s="18"/>
      <c r="C364" s="18"/>
      <c r="D364" s="18"/>
      <c r="E364" s="18"/>
      <c r="F364" s="18"/>
      <c r="G364" s="18"/>
      <c r="H364" s="18"/>
      <c r="I364" s="18"/>
      <c r="J364" s="18"/>
      <c r="K364" s="42"/>
      <c r="L364" s="43"/>
      <c r="M364" s="43"/>
      <c r="N364" s="43"/>
      <c r="O364" s="43"/>
      <c r="P364" s="43"/>
      <c r="Q364" s="43"/>
      <c r="R364" s="43"/>
      <c r="S364" s="43"/>
      <c r="T364" s="19"/>
    </row>
    <row r="365" spans="1:20" s="31" customFormat="1" ht="12.75" customHeight="1">
      <c r="A365" s="19"/>
      <c r="B365" s="18"/>
      <c r="C365" s="18"/>
      <c r="D365" s="18"/>
      <c r="E365" s="18"/>
      <c r="F365" s="18"/>
      <c r="G365" s="18"/>
      <c r="H365" s="18"/>
      <c r="I365" s="18"/>
      <c r="J365" s="18"/>
      <c r="K365" s="42"/>
      <c r="L365" s="43"/>
      <c r="M365" s="43"/>
      <c r="N365" s="43"/>
      <c r="O365" s="43"/>
      <c r="P365" s="43"/>
      <c r="Q365" s="43"/>
      <c r="R365" s="43"/>
      <c r="S365" s="43"/>
      <c r="T365" s="19"/>
    </row>
    <row r="366" spans="1:20" s="31" customFormat="1" ht="12.75" customHeight="1">
      <c r="A366" s="19"/>
      <c r="B366" s="18"/>
      <c r="C366" s="18"/>
      <c r="D366" s="18"/>
      <c r="E366" s="18"/>
      <c r="F366" s="18"/>
      <c r="G366" s="18"/>
      <c r="H366" s="18"/>
      <c r="I366" s="18"/>
      <c r="J366" s="18"/>
      <c r="K366" s="42"/>
      <c r="L366" s="43"/>
      <c r="M366" s="43"/>
      <c r="N366" s="43"/>
      <c r="O366" s="43"/>
      <c r="P366" s="43"/>
      <c r="Q366" s="43"/>
      <c r="R366" s="43"/>
      <c r="S366" s="43"/>
      <c r="T366" s="19"/>
    </row>
    <row r="367" spans="1:20" s="31" customFormat="1" ht="12.75" customHeight="1">
      <c r="A367" s="19"/>
      <c r="B367" s="18"/>
      <c r="C367" s="18"/>
      <c r="D367" s="18"/>
      <c r="E367" s="18"/>
      <c r="F367" s="18"/>
      <c r="G367" s="18"/>
      <c r="H367" s="18"/>
      <c r="I367" s="18"/>
      <c r="J367" s="18"/>
      <c r="K367" s="42"/>
      <c r="L367" s="43"/>
      <c r="M367" s="43"/>
      <c r="N367" s="43"/>
      <c r="O367" s="43"/>
      <c r="P367" s="43"/>
      <c r="Q367" s="43"/>
      <c r="R367" s="43"/>
      <c r="S367" s="43"/>
      <c r="T367" s="19"/>
    </row>
    <row r="368" spans="1:20" s="31" customFormat="1" ht="12.75" customHeight="1">
      <c r="A368" s="19"/>
      <c r="B368" s="18"/>
      <c r="C368" s="18"/>
      <c r="D368" s="18"/>
      <c r="E368" s="18"/>
      <c r="F368" s="18"/>
      <c r="G368" s="18"/>
      <c r="H368" s="18"/>
      <c r="I368" s="18"/>
      <c r="J368" s="18"/>
      <c r="K368" s="42"/>
      <c r="L368" s="43"/>
      <c r="M368" s="43"/>
      <c r="N368" s="43"/>
      <c r="O368" s="43"/>
      <c r="P368" s="43"/>
      <c r="Q368" s="43"/>
      <c r="R368" s="43"/>
      <c r="S368" s="43"/>
      <c r="T368" s="19"/>
    </row>
    <row r="369" spans="1:20" s="31" customFormat="1" ht="12.75" customHeight="1">
      <c r="A369" s="19"/>
      <c r="B369" s="18"/>
      <c r="C369" s="18"/>
      <c r="D369" s="18"/>
      <c r="E369" s="18"/>
      <c r="F369" s="18"/>
      <c r="G369" s="18"/>
      <c r="H369" s="18"/>
      <c r="I369" s="18"/>
      <c r="J369" s="18"/>
      <c r="K369" s="42"/>
      <c r="L369" s="43"/>
      <c r="M369" s="43"/>
      <c r="N369" s="43"/>
      <c r="O369" s="43"/>
      <c r="P369" s="43"/>
      <c r="Q369" s="43"/>
      <c r="R369" s="43"/>
      <c r="S369" s="43"/>
      <c r="T369" s="19"/>
    </row>
    <row r="370" spans="1:20" s="31" customFormat="1" ht="12.75" customHeight="1">
      <c r="A370" s="19"/>
      <c r="B370" s="18"/>
      <c r="C370" s="18"/>
      <c r="D370" s="18"/>
      <c r="E370" s="18"/>
      <c r="F370" s="18"/>
      <c r="G370" s="18"/>
      <c r="H370" s="18"/>
      <c r="I370" s="18"/>
      <c r="J370" s="18"/>
      <c r="K370" s="42"/>
      <c r="L370" s="43"/>
      <c r="M370" s="43"/>
      <c r="N370" s="43"/>
      <c r="O370" s="43"/>
      <c r="P370" s="43"/>
      <c r="Q370" s="43"/>
      <c r="R370" s="43"/>
      <c r="S370" s="43"/>
      <c r="T370" s="19"/>
    </row>
    <row r="371" spans="1:20" s="31" customFormat="1" ht="12.75" customHeight="1">
      <c r="A371" s="19"/>
      <c r="B371" s="18"/>
      <c r="C371" s="18"/>
      <c r="D371" s="18"/>
      <c r="E371" s="18"/>
      <c r="F371" s="18"/>
      <c r="G371" s="18"/>
      <c r="H371" s="18"/>
      <c r="I371" s="18"/>
      <c r="J371" s="18"/>
      <c r="K371" s="42"/>
      <c r="L371" s="43"/>
      <c r="M371" s="43"/>
      <c r="N371" s="43"/>
      <c r="O371" s="43"/>
      <c r="P371" s="43"/>
      <c r="Q371" s="43"/>
      <c r="R371" s="43"/>
      <c r="S371" s="43"/>
      <c r="T371" s="19"/>
    </row>
    <row r="372" spans="1:20" s="36" customFormat="1" ht="12.75" customHeight="1">
      <c r="A372" s="16"/>
      <c r="B372" s="17"/>
      <c r="C372" s="17"/>
      <c r="D372" s="17"/>
      <c r="E372" s="17"/>
      <c r="F372" s="17"/>
      <c r="G372" s="17"/>
      <c r="H372" s="17"/>
      <c r="I372" s="17"/>
      <c r="J372" s="18"/>
      <c r="K372" s="42"/>
      <c r="L372" s="37"/>
      <c r="M372" s="37"/>
      <c r="N372" s="37"/>
      <c r="O372" s="37"/>
      <c r="P372" s="37"/>
      <c r="Q372" s="37"/>
      <c r="R372" s="37"/>
      <c r="S372" s="37"/>
      <c r="T372" s="16"/>
    </row>
    <row r="373" spans="1:20" s="36" customFormat="1" ht="12.75" customHeight="1">
      <c r="A373" s="16"/>
      <c r="B373" s="17"/>
      <c r="C373" s="17"/>
      <c r="D373" s="17"/>
      <c r="E373" s="17"/>
      <c r="F373" s="17"/>
      <c r="G373" s="17"/>
      <c r="H373" s="17"/>
      <c r="I373" s="17"/>
      <c r="J373" s="18"/>
      <c r="K373" s="42"/>
      <c r="L373" s="37"/>
      <c r="M373" s="37"/>
      <c r="N373" s="37"/>
      <c r="O373" s="37"/>
      <c r="P373" s="37"/>
      <c r="Q373" s="37"/>
      <c r="R373" s="37"/>
      <c r="S373" s="37"/>
      <c r="T373" s="16"/>
    </row>
    <row r="374" spans="1:20" s="36" customFormat="1" ht="12.75" customHeight="1">
      <c r="A374" s="16"/>
      <c r="B374" s="17"/>
      <c r="C374" s="17"/>
      <c r="D374" s="17"/>
      <c r="E374" s="17"/>
      <c r="F374" s="17"/>
      <c r="G374" s="17"/>
      <c r="H374" s="17"/>
      <c r="I374" s="17"/>
      <c r="J374" s="18"/>
      <c r="K374" s="42"/>
      <c r="L374" s="37"/>
      <c r="M374" s="37"/>
      <c r="N374" s="37"/>
      <c r="O374" s="37"/>
      <c r="P374" s="37"/>
      <c r="Q374" s="37"/>
      <c r="R374" s="37"/>
      <c r="S374" s="37"/>
      <c r="T374" s="16"/>
    </row>
    <row r="375" spans="1:20" s="36" customFormat="1" ht="12.75" customHeight="1">
      <c r="A375" s="16"/>
      <c r="B375" s="17"/>
      <c r="C375" s="17"/>
      <c r="D375" s="17"/>
      <c r="E375" s="17"/>
      <c r="F375" s="17"/>
      <c r="G375" s="17"/>
      <c r="H375" s="17"/>
      <c r="I375" s="17"/>
      <c r="J375" s="18"/>
      <c r="K375" s="42"/>
      <c r="L375" s="37"/>
      <c r="M375" s="37"/>
      <c r="N375" s="37"/>
      <c r="O375" s="37"/>
      <c r="P375" s="37"/>
      <c r="Q375" s="37"/>
      <c r="R375" s="37"/>
      <c r="S375" s="37"/>
      <c r="T375" s="16"/>
    </row>
    <row r="376" spans="1:20" s="36" customFormat="1" ht="12.75" customHeight="1">
      <c r="A376" s="16"/>
      <c r="B376" s="17"/>
      <c r="C376" s="17"/>
      <c r="D376" s="17"/>
      <c r="E376" s="17"/>
      <c r="F376" s="17"/>
      <c r="G376" s="17"/>
      <c r="H376" s="17"/>
      <c r="I376" s="17"/>
      <c r="J376" s="18"/>
      <c r="K376" s="42"/>
      <c r="L376" s="37"/>
      <c r="M376" s="37"/>
      <c r="N376" s="37"/>
      <c r="O376" s="37"/>
      <c r="P376" s="37"/>
      <c r="Q376" s="37"/>
      <c r="R376" s="37"/>
      <c r="S376" s="37"/>
      <c r="T376" s="16"/>
    </row>
    <row r="377" spans="1:20" s="36" customFormat="1" ht="12.75" customHeight="1">
      <c r="A377" s="16"/>
      <c r="B377" s="17"/>
      <c r="C377" s="17"/>
      <c r="D377" s="17"/>
      <c r="E377" s="17"/>
      <c r="F377" s="17"/>
      <c r="G377" s="17"/>
      <c r="H377" s="17"/>
      <c r="I377" s="17"/>
      <c r="J377" s="18"/>
      <c r="K377" s="42"/>
      <c r="L377" s="37"/>
      <c r="M377" s="37"/>
      <c r="N377" s="37"/>
      <c r="O377" s="37"/>
      <c r="P377" s="37"/>
      <c r="Q377" s="37"/>
      <c r="R377" s="37"/>
      <c r="S377" s="37"/>
      <c r="T377" s="16"/>
    </row>
    <row r="378" spans="1:20" s="36" customFormat="1" ht="12.75" customHeight="1">
      <c r="A378" s="16"/>
      <c r="B378" s="17"/>
      <c r="C378" s="17"/>
      <c r="D378" s="17"/>
      <c r="E378" s="17"/>
      <c r="F378" s="17"/>
      <c r="G378" s="17"/>
      <c r="H378" s="17"/>
      <c r="I378" s="17"/>
      <c r="J378" s="18"/>
      <c r="K378" s="42"/>
      <c r="L378" s="37"/>
      <c r="M378" s="37"/>
      <c r="N378" s="37"/>
      <c r="O378" s="37"/>
      <c r="P378" s="37"/>
      <c r="Q378" s="37"/>
      <c r="R378" s="37"/>
      <c r="S378" s="37"/>
      <c r="T378" s="16"/>
    </row>
    <row r="379" spans="1:20" s="36" customFormat="1" ht="12.75" customHeight="1">
      <c r="A379" s="16"/>
      <c r="B379" s="17"/>
      <c r="C379" s="17"/>
      <c r="D379" s="17"/>
      <c r="E379" s="17"/>
      <c r="F379" s="17"/>
      <c r="G379" s="17"/>
      <c r="H379" s="17"/>
      <c r="I379" s="17"/>
      <c r="J379" s="18"/>
      <c r="K379" s="42"/>
      <c r="L379" s="37"/>
      <c r="M379" s="37"/>
      <c r="N379" s="37"/>
      <c r="O379" s="37"/>
      <c r="P379" s="37"/>
      <c r="Q379" s="37"/>
      <c r="R379" s="37"/>
      <c r="S379" s="37"/>
      <c r="T379" s="16"/>
    </row>
    <row r="380" spans="1:20" s="36" customFormat="1" ht="12.75" customHeight="1">
      <c r="A380" s="16"/>
      <c r="B380" s="17"/>
      <c r="C380" s="17"/>
      <c r="D380" s="17"/>
      <c r="E380" s="17"/>
      <c r="F380" s="17"/>
      <c r="G380" s="17"/>
      <c r="H380" s="17"/>
      <c r="I380" s="17"/>
      <c r="J380" s="18"/>
      <c r="K380" s="42"/>
      <c r="L380" s="37"/>
      <c r="M380" s="37"/>
      <c r="N380" s="37"/>
      <c r="O380" s="37"/>
      <c r="P380" s="37"/>
      <c r="Q380" s="37"/>
      <c r="R380" s="37"/>
      <c r="S380" s="37"/>
      <c r="T380" s="16"/>
    </row>
    <row r="381" spans="1:20" s="36" customFormat="1" ht="12.75" customHeight="1">
      <c r="A381" s="16"/>
      <c r="B381" s="17"/>
      <c r="C381" s="17"/>
      <c r="D381" s="17"/>
      <c r="E381" s="17"/>
      <c r="F381" s="17"/>
      <c r="G381" s="17"/>
      <c r="H381" s="17"/>
      <c r="I381" s="17"/>
      <c r="J381" s="18"/>
      <c r="K381" s="42"/>
      <c r="L381" s="37"/>
      <c r="M381" s="37"/>
      <c r="N381" s="37"/>
      <c r="O381" s="37"/>
      <c r="P381" s="37"/>
      <c r="Q381" s="37"/>
      <c r="R381" s="37"/>
      <c r="S381" s="37"/>
      <c r="T381" s="16"/>
    </row>
    <row r="382" spans="1:20" s="36" customFormat="1" ht="12.75" customHeight="1">
      <c r="A382" s="16"/>
      <c r="B382" s="17"/>
      <c r="C382" s="17"/>
      <c r="D382" s="17"/>
      <c r="E382" s="17"/>
      <c r="F382" s="17"/>
      <c r="G382" s="17"/>
      <c r="H382" s="17"/>
      <c r="I382" s="17"/>
      <c r="J382" s="18"/>
      <c r="K382" s="42"/>
      <c r="L382" s="37"/>
      <c r="M382" s="37"/>
      <c r="N382" s="37"/>
      <c r="O382" s="37"/>
      <c r="P382" s="37"/>
      <c r="Q382" s="37"/>
      <c r="R382" s="37"/>
      <c r="S382" s="37"/>
      <c r="T382" s="16"/>
    </row>
    <row r="383" spans="1:20" s="36" customFormat="1" ht="12.75" customHeight="1">
      <c r="A383" s="16"/>
      <c r="B383" s="17"/>
      <c r="C383" s="17"/>
      <c r="D383" s="17"/>
      <c r="E383" s="17"/>
      <c r="F383" s="17"/>
      <c r="G383" s="17"/>
      <c r="H383" s="17"/>
      <c r="I383" s="17"/>
      <c r="J383" s="18"/>
      <c r="K383" s="42"/>
      <c r="L383" s="37"/>
      <c r="M383" s="37"/>
      <c r="N383" s="37"/>
      <c r="O383" s="37"/>
      <c r="P383" s="37"/>
      <c r="Q383" s="37"/>
      <c r="R383" s="37"/>
      <c r="S383" s="37"/>
      <c r="T383" s="16"/>
    </row>
    <row r="384" spans="1:20" s="36" customFormat="1" ht="12.75" customHeight="1">
      <c r="A384" s="16"/>
      <c r="B384" s="17"/>
      <c r="C384" s="17"/>
      <c r="D384" s="17"/>
      <c r="E384" s="17"/>
      <c r="F384" s="17"/>
      <c r="G384" s="17"/>
      <c r="H384" s="17"/>
      <c r="I384" s="17"/>
      <c r="J384" s="18"/>
      <c r="K384" s="42"/>
      <c r="L384" s="37"/>
      <c r="M384" s="37"/>
      <c r="N384" s="37"/>
      <c r="O384" s="37"/>
      <c r="P384" s="37"/>
      <c r="Q384" s="37"/>
      <c r="R384" s="37"/>
      <c r="S384" s="37"/>
      <c r="T384" s="16"/>
    </row>
    <row r="385" spans="1:20" s="36" customFormat="1" ht="12.75" customHeight="1">
      <c r="A385" s="16"/>
      <c r="B385" s="17"/>
      <c r="C385" s="17"/>
      <c r="D385" s="17"/>
      <c r="E385" s="17"/>
      <c r="F385" s="17"/>
      <c r="G385" s="17"/>
      <c r="H385" s="17"/>
      <c r="I385" s="17"/>
      <c r="J385" s="18"/>
      <c r="K385" s="42"/>
      <c r="L385" s="37"/>
      <c r="M385" s="37"/>
      <c r="N385" s="37"/>
      <c r="O385" s="37"/>
      <c r="P385" s="37"/>
      <c r="Q385" s="37"/>
      <c r="R385" s="37"/>
      <c r="S385" s="37"/>
      <c r="T385" s="16"/>
    </row>
    <row r="386" spans="1:20" s="36" customFormat="1" ht="12.75" customHeight="1">
      <c r="A386" s="16"/>
      <c r="B386" s="17"/>
      <c r="C386" s="17"/>
      <c r="D386" s="17"/>
      <c r="E386" s="17"/>
      <c r="F386" s="17"/>
      <c r="G386" s="17"/>
      <c r="H386" s="17"/>
      <c r="I386" s="17"/>
      <c r="J386" s="18"/>
      <c r="K386" s="42"/>
      <c r="L386" s="37"/>
      <c r="M386" s="37"/>
      <c r="N386" s="37"/>
      <c r="O386" s="37"/>
      <c r="P386" s="37"/>
      <c r="Q386" s="37"/>
      <c r="R386" s="37"/>
      <c r="S386" s="37"/>
      <c r="T386" s="16"/>
    </row>
    <row r="387" spans="1:20" s="36" customFormat="1" ht="12.75" customHeight="1">
      <c r="A387" s="16"/>
      <c r="B387" s="17"/>
      <c r="C387" s="17"/>
      <c r="D387" s="17"/>
      <c r="E387" s="17"/>
      <c r="F387" s="17"/>
      <c r="G387" s="17"/>
      <c r="H387" s="17"/>
      <c r="I387" s="17"/>
      <c r="J387" s="18"/>
      <c r="K387" s="42"/>
      <c r="L387" s="37"/>
      <c r="M387" s="37"/>
      <c r="N387" s="37"/>
      <c r="O387" s="37"/>
      <c r="P387" s="37"/>
      <c r="Q387" s="37"/>
      <c r="R387" s="37"/>
      <c r="S387" s="37"/>
      <c r="T387" s="16"/>
    </row>
    <row r="388" spans="1:20" s="36" customFormat="1" ht="12.75" customHeight="1">
      <c r="A388" s="16"/>
      <c r="B388" s="17"/>
      <c r="C388" s="17"/>
      <c r="D388" s="17"/>
      <c r="E388" s="17"/>
      <c r="F388" s="17"/>
      <c r="G388" s="17"/>
      <c r="H388" s="17"/>
      <c r="I388" s="17"/>
      <c r="J388" s="18"/>
      <c r="K388" s="42"/>
      <c r="L388" s="37"/>
      <c r="M388" s="37"/>
      <c r="N388" s="37"/>
      <c r="O388" s="37"/>
      <c r="P388" s="37"/>
      <c r="Q388" s="37"/>
      <c r="R388" s="37"/>
      <c r="S388" s="37"/>
      <c r="T388" s="16"/>
    </row>
    <row r="389" spans="1:20" s="36" customFormat="1" ht="12.75" customHeight="1">
      <c r="A389" s="16"/>
      <c r="B389" s="17"/>
      <c r="C389" s="17"/>
      <c r="D389" s="17"/>
      <c r="E389" s="17"/>
      <c r="F389" s="17"/>
      <c r="G389" s="17"/>
      <c r="H389" s="17"/>
      <c r="I389" s="17"/>
      <c r="J389" s="18"/>
      <c r="K389" s="42"/>
      <c r="L389" s="37"/>
      <c r="M389" s="37"/>
      <c r="N389" s="37"/>
      <c r="O389" s="37"/>
      <c r="P389" s="37"/>
      <c r="Q389" s="37"/>
      <c r="R389" s="37"/>
      <c r="S389" s="37"/>
      <c r="T389" s="16"/>
    </row>
    <row r="390" spans="1:20" s="36" customFormat="1" ht="12.75" customHeight="1">
      <c r="A390" s="16"/>
      <c r="B390" s="17"/>
      <c r="C390" s="17"/>
      <c r="D390" s="17"/>
      <c r="E390" s="17"/>
      <c r="F390" s="17"/>
      <c r="G390" s="17"/>
      <c r="H390" s="17"/>
      <c r="I390" s="17"/>
      <c r="J390" s="18"/>
      <c r="K390" s="42"/>
      <c r="L390" s="37"/>
      <c r="M390" s="37"/>
      <c r="N390" s="37"/>
      <c r="O390" s="37"/>
      <c r="P390" s="37"/>
      <c r="Q390" s="37"/>
      <c r="R390" s="37"/>
      <c r="S390" s="37"/>
      <c r="T390" s="16"/>
    </row>
    <row r="391" spans="1:20" s="36" customFormat="1" ht="12.75" customHeight="1">
      <c r="A391" s="16"/>
      <c r="B391" s="17"/>
      <c r="C391" s="17"/>
      <c r="D391" s="17"/>
      <c r="E391" s="17"/>
      <c r="F391" s="17"/>
      <c r="G391" s="17"/>
      <c r="H391" s="17"/>
      <c r="I391" s="17"/>
      <c r="J391" s="18"/>
      <c r="K391" s="42"/>
      <c r="L391" s="37"/>
      <c r="M391" s="37"/>
      <c r="N391" s="37"/>
      <c r="O391" s="37"/>
      <c r="P391" s="37"/>
      <c r="Q391" s="37"/>
      <c r="R391" s="37"/>
      <c r="S391" s="37"/>
      <c r="T391" s="16"/>
    </row>
    <row r="392" spans="1:20" s="36" customFormat="1" ht="12.75" customHeight="1">
      <c r="A392" s="16"/>
      <c r="B392" s="17"/>
      <c r="C392" s="17"/>
      <c r="D392" s="17"/>
      <c r="E392" s="17"/>
      <c r="F392" s="17"/>
      <c r="G392" s="17"/>
      <c r="H392" s="17"/>
      <c r="I392" s="17"/>
      <c r="J392" s="18"/>
      <c r="K392" s="42"/>
      <c r="L392" s="37"/>
      <c r="M392" s="37"/>
      <c r="N392" s="37"/>
      <c r="O392" s="37"/>
      <c r="P392" s="37"/>
      <c r="Q392" s="37"/>
      <c r="R392" s="37"/>
      <c r="S392" s="37"/>
      <c r="T392" s="16"/>
    </row>
    <row r="393" spans="1:20" s="36" customFormat="1" ht="12.75" customHeight="1">
      <c r="A393" s="16"/>
      <c r="B393" s="17"/>
      <c r="C393" s="17"/>
      <c r="D393" s="17"/>
      <c r="E393" s="17"/>
      <c r="F393" s="17"/>
      <c r="G393" s="17"/>
      <c r="H393" s="17"/>
      <c r="I393" s="17"/>
      <c r="J393" s="18"/>
      <c r="K393" s="42"/>
      <c r="L393" s="37"/>
      <c r="M393" s="37"/>
      <c r="N393" s="37"/>
      <c r="O393" s="37"/>
      <c r="P393" s="37"/>
      <c r="Q393" s="37"/>
      <c r="R393" s="37"/>
      <c r="S393" s="37"/>
      <c r="T393" s="16"/>
    </row>
    <row r="394" spans="1:20" s="36" customFormat="1" ht="12.75" customHeight="1">
      <c r="A394" s="16"/>
      <c r="B394" s="17"/>
      <c r="C394" s="17"/>
      <c r="D394" s="17"/>
      <c r="E394" s="17"/>
      <c r="F394" s="17"/>
      <c r="G394" s="17"/>
      <c r="H394" s="17"/>
      <c r="I394" s="17"/>
      <c r="J394" s="18"/>
      <c r="K394" s="42"/>
      <c r="L394" s="37"/>
      <c r="M394" s="37"/>
      <c r="N394" s="37"/>
      <c r="O394" s="37"/>
      <c r="P394" s="37"/>
      <c r="Q394" s="37"/>
      <c r="R394" s="37"/>
      <c r="S394" s="37"/>
      <c r="T394" s="16"/>
    </row>
    <row r="395" spans="1:20" s="36" customFormat="1" ht="12.75" customHeight="1">
      <c r="A395" s="16"/>
      <c r="B395" s="17"/>
      <c r="C395" s="17"/>
      <c r="D395" s="17"/>
      <c r="E395" s="17"/>
      <c r="F395" s="17"/>
      <c r="G395" s="17"/>
      <c r="H395" s="17"/>
      <c r="I395" s="17"/>
      <c r="J395" s="18"/>
      <c r="K395" s="42"/>
      <c r="L395" s="37"/>
      <c r="M395" s="37"/>
      <c r="N395" s="37"/>
      <c r="O395" s="37"/>
      <c r="P395" s="37"/>
      <c r="Q395" s="37"/>
      <c r="R395" s="37"/>
      <c r="S395" s="37"/>
      <c r="T395" s="16"/>
    </row>
    <row r="396" spans="1:20" s="36" customFormat="1" ht="12.75" customHeight="1">
      <c r="A396" s="16"/>
      <c r="B396" s="17"/>
      <c r="C396" s="17"/>
      <c r="D396" s="17"/>
      <c r="E396" s="17"/>
      <c r="F396" s="17"/>
      <c r="G396" s="17"/>
      <c r="H396" s="17"/>
      <c r="I396" s="17"/>
      <c r="J396" s="18"/>
      <c r="K396" s="42"/>
      <c r="L396" s="37"/>
      <c r="M396" s="37"/>
      <c r="N396" s="37"/>
      <c r="O396" s="37"/>
      <c r="P396" s="37"/>
      <c r="Q396" s="37"/>
      <c r="R396" s="37"/>
      <c r="S396" s="37"/>
      <c r="T396" s="16"/>
    </row>
    <row r="397" spans="1:20" s="36" customFormat="1" ht="12.75" customHeight="1">
      <c r="A397" s="16"/>
      <c r="B397" s="17"/>
      <c r="C397" s="17"/>
      <c r="D397" s="17"/>
      <c r="E397" s="17"/>
      <c r="F397" s="17"/>
      <c r="G397" s="17"/>
      <c r="H397" s="17"/>
      <c r="I397" s="17"/>
      <c r="J397" s="18"/>
      <c r="K397" s="42"/>
      <c r="L397" s="37"/>
      <c r="M397" s="37"/>
      <c r="N397" s="37"/>
      <c r="O397" s="37"/>
      <c r="P397" s="37"/>
      <c r="Q397" s="37"/>
      <c r="R397" s="37"/>
      <c r="S397" s="37"/>
      <c r="T397" s="16"/>
    </row>
    <row r="398" spans="1:20" s="36" customFormat="1" ht="12.75" customHeight="1">
      <c r="A398" s="16"/>
      <c r="B398" s="17"/>
      <c r="C398" s="17"/>
      <c r="D398" s="17"/>
      <c r="E398" s="17"/>
      <c r="F398" s="17"/>
      <c r="G398" s="17"/>
      <c r="H398" s="17"/>
      <c r="I398" s="17"/>
      <c r="J398" s="18"/>
      <c r="K398" s="42"/>
      <c r="L398" s="37"/>
      <c r="M398" s="37"/>
      <c r="N398" s="37"/>
      <c r="O398" s="37"/>
      <c r="P398" s="37"/>
      <c r="Q398" s="37"/>
      <c r="R398" s="37"/>
      <c r="S398" s="37"/>
      <c r="T398" s="16"/>
    </row>
    <row r="399" spans="1:20" s="36" customFormat="1" ht="12.75" customHeight="1">
      <c r="A399" s="16"/>
      <c r="B399" s="17"/>
      <c r="C399" s="17"/>
      <c r="D399" s="17"/>
      <c r="E399" s="17"/>
      <c r="F399" s="17"/>
      <c r="G399" s="17"/>
      <c r="H399" s="17"/>
      <c r="I399" s="17"/>
      <c r="J399" s="18"/>
      <c r="K399" s="42"/>
      <c r="L399" s="37"/>
      <c r="M399" s="37"/>
      <c r="N399" s="37"/>
      <c r="O399" s="37"/>
      <c r="P399" s="37"/>
      <c r="Q399" s="37"/>
      <c r="R399" s="37"/>
      <c r="S399" s="37"/>
      <c r="T399" s="16"/>
    </row>
    <row r="400" spans="1:20" s="36" customFormat="1" ht="12.75" customHeight="1">
      <c r="A400" s="16"/>
      <c r="B400" s="17"/>
      <c r="C400" s="17"/>
      <c r="D400" s="17"/>
      <c r="E400" s="17"/>
      <c r="F400" s="17"/>
      <c r="G400" s="17"/>
      <c r="H400" s="17"/>
      <c r="I400" s="17"/>
      <c r="J400" s="18"/>
      <c r="K400" s="42"/>
      <c r="L400" s="37"/>
      <c r="M400" s="37"/>
      <c r="N400" s="37"/>
      <c r="O400" s="37"/>
      <c r="P400" s="37"/>
      <c r="Q400" s="37"/>
      <c r="R400" s="37"/>
      <c r="S400" s="37"/>
      <c r="T400" s="16"/>
    </row>
    <row r="401" spans="1:20" s="36" customFormat="1" ht="12.75" customHeight="1">
      <c r="A401" s="16"/>
      <c r="B401" s="17"/>
      <c r="C401" s="17"/>
      <c r="D401" s="17"/>
      <c r="E401" s="17"/>
      <c r="F401" s="17"/>
      <c r="G401" s="17"/>
      <c r="H401" s="17"/>
      <c r="I401" s="17"/>
      <c r="J401" s="18"/>
      <c r="K401" s="42"/>
      <c r="L401" s="37"/>
      <c r="M401" s="37"/>
      <c r="N401" s="37"/>
      <c r="O401" s="37"/>
      <c r="P401" s="37"/>
      <c r="Q401" s="37"/>
      <c r="R401" s="37"/>
      <c r="S401" s="37"/>
      <c r="T401" s="16"/>
    </row>
    <row r="402" spans="1:20" s="36" customFormat="1" ht="12.75" customHeight="1">
      <c r="A402" s="16"/>
      <c r="B402" s="17"/>
      <c r="C402" s="17"/>
      <c r="D402" s="17"/>
      <c r="E402" s="17"/>
      <c r="F402" s="17"/>
      <c r="G402" s="17"/>
      <c r="H402" s="17"/>
      <c r="I402" s="17"/>
      <c r="J402" s="18"/>
      <c r="K402" s="42"/>
      <c r="L402" s="37"/>
      <c r="M402" s="37"/>
      <c r="N402" s="37"/>
      <c r="O402" s="37"/>
      <c r="P402" s="37"/>
      <c r="Q402" s="37"/>
      <c r="R402" s="37"/>
      <c r="S402" s="37"/>
      <c r="T402" s="16"/>
    </row>
    <row r="403" spans="1:20" s="36" customFormat="1" ht="12.75" customHeight="1">
      <c r="A403" s="16"/>
      <c r="B403" s="17"/>
      <c r="C403" s="17"/>
      <c r="D403" s="17"/>
      <c r="E403" s="17"/>
      <c r="F403" s="17"/>
      <c r="G403" s="17"/>
      <c r="H403" s="17"/>
      <c r="I403" s="17"/>
      <c r="J403" s="18"/>
      <c r="K403" s="42"/>
      <c r="L403" s="37"/>
      <c r="M403" s="37"/>
      <c r="N403" s="37"/>
      <c r="O403" s="37"/>
      <c r="P403" s="37"/>
      <c r="Q403" s="37"/>
      <c r="R403" s="37"/>
      <c r="S403" s="37"/>
      <c r="T403" s="16"/>
    </row>
    <row r="404" spans="1:20" s="36" customFormat="1" ht="12.75" customHeight="1">
      <c r="A404" s="16"/>
      <c r="B404" s="17"/>
      <c r="C404" s="17"/>
      <c r="D404" s="17"/>
      <c r="E404" s="17"/>
      <c r="F404" s="17"/>
      <c r="G404" s="17"/>
      <c r="H404" s="17"/>
      <c r="I404" s="17"/>
      <c r="J404" s="18"/>
      <c r="K404" s="42"/>
      <c r="L404" s="37"/>
      <c r="M404" s="37"/>
      <c r="N404" s="37"/>
      <c r="O404" s="37"/>
      <c r="P404" s="37"/>
      <c r="Q404" s="37"/>
      <c r="R404" s="37"/>
      <c r="S404" s="37"/>
      <c r="T404" s="16"/>
    </row>
    <row r="405" spans="1:20" s="36" customFormat="1" ht="12.75" customHeight="1">
      <c r="A405" s="16"/>
      <c r="B405" s="17"/>
      <c r="C405" s="17"/>
      <c r="D405" s="17"/>
      <c r="E405" s="17"/>
      <c r="F405" s="17"/>
      <c r="G405" s="17"/>
      <c r="H405" s="17"/>
      <c r="I405" s="17"/>
      <c r="J405" s="18"/>
      <c r="K405" s="42"/>
      <c r="L405" s="37"/>
      <c r="M405" s="37"/>
      <c r="N405" s="37"/>
      <c r="O405" s="37"/>
      <c r="P405" s="37"/>
      <c r="Q405" s="37"/>
      <c r="R405" s="37"/>
      <c r="S405" s="37"/>
      <c r="T405" s="16"/>
    </row>
    <row r="406" spans="1:20" s="36" customFormat="1" ht="12.75" customHeight="1">
      <c r="A406" s="16"/>
      <c r="B406" s="17"/>
      <c r="C406" s="17"/>
      <c r="D406" s="17"/>
      <c r="E406" s="17"/>
      <c r="F406" s="17"/>
      <c r="G406" s="17"/>
      <c r="H406" s="17"/>
      <c r="I406" s="17"/>
      <c r="J406" s="18"/>
      <c r="K406" s="42"/>
      <c r="L406" s="37"/>
      <c r="M406" s="37"/>
      <c r="N406" s="37"/>
      <c r="O406" s="37"/>
      <c r="P406" s="37"/>
      <c r="Q406" s="37"/>
      <c r="R406" s="37"/>
      <c r="S406" s="37"/>
      <c r="T406" s="16"/>
    </row>
    <row r="407" spans="1:20" s="36" customFormat="1" ht="12.75" customHeight="1">
      <c r="A407" s="16"/>
      <c r="B407" s="17"/>
      <c r="C407" s="17"/>
      <c r="D407" s="17"/>
      <c r="E407" s="17"/>
      <c r="F407" s="17"/>
      <c r="G407" s="17"/>
      <c r="H407" s="17"/>
      <c r="I407" s="17"/>
      <c r="J407" s="18"/>
      <c r="K407" s="42"/>
      <c r="L407" s="37"/>
      <c r="M407" s="37"/>
      <c r="N407" s="37"/>
      <c r="O407" s="37"/>
      <c r="P407" s="37"/>
      <c r="Q407" s="37"/>
      <c r="R407" s="37"/>
      <c r="S407" s="37"/>
      <c r="T407" s="16"/>
    </row>
    <row r="408" spans="1:20" s="36" customFormat="1" ht="12.75" customHeight="1">
      <c r="A408" s="16"/>
      <c r="B408" s="17"/>
      <c r="C408" s="17"/>
      <c r="D408" s="17"/>
      <c r="E408" s="17"/>
      <c r="F408" s="17"/>
      <c r="G408" s="17"/>
      <c r="H408" s="17"/>
      <c r="I408" s="17"/>
      <c r="J408" s="18"/>
      <c r="K408" s="42"/>
      <c r="L408" s="37"/>
      <c r="M408" s="37"/>
      <c r="N408" s="37"/>
      <c r="O408" s="37"/>
      <c r="P408" s="37"/>
      <c r="Q408" s="37"/>
      <c r="R408" s="37"/>
      <c r="S408" s="37"/>
      <c r="T408" s="16"/>
    </row>
    <row r="409" spans="1:20" s="36" customFormat="1" ht="12.75" customHeight="1">
      <c r="A409" s="16"/>
      <c r="B409" s="17"/>
      <c r="C409" s="17"/>
      <c r="D409" s="17"/>
      <c r="E409" s="17"/>
      <c r="F409" s="17"/>
      <c r="G409" s="17"/>
      <c r="H409" s="17"/>
      <c r="I409" s="17"/>
      <c r="J409" s="18"/>
      <c r="K409" s="42"/>
      <c r="L409" s="37"/>
      <c r="M409" s="37"/>
      <c r="N409" s="37"/>
      <c r="O409" s="37"/>
      <c r="P409" s="37"/>
      <c r="Q409" s="37"/>
      <c r="R409" s="37"/>
      <c r="S409" s="37"/>
      <c r="T409" s="16"/>
    </row>
    <row r="410" spans="1:20" s="36" customFormat="1" ht="12.75" customHeight="1">
      <c r="A410" s="16"/>
      <c r="B410" s="17"/>
      <c r="C410" s="17"/>
      <c r="D410" s="17"/>
      <c r="E410" s="17"/>
      <c r="F410" s="17"/>
      <c r="G410" s="17"/>
      <c r="H410" s="17"/>
      <c r="I410" s="17"/>
      <c r="J410" s="18"/>
      <c r="K410" s="42"/>
      <c r="L410" s="37"/>
      <c r="M410" s="37"/>
      <c r="N410" s="37"/>
      <c r="O410" s="37"/>
      <c r="P410" s="37"/>
      <c r="Q410" s="37"/>
      <c r="R410" s="37"/>
      <c r="S410" s="37"/>
      <c r="T410" s="16"/>
    </row>
    <row r="411" spans="1:20" s="36" customFormat="1" ht="12.75" customHeight="1">
      <c r="A411" s="16"/>
      <c r="B411" s="17"/>
      <c r="C411" s="17"/>
      <c r="D411" s="17"/>
      <c r="E411" s="17"/>
      <c r="F411" s="17"/>
      <c r="G411" s="17"/>
      <c r="H411" s="17"/>
      <c r="I411" s="17"/>
      <c r="J411" s="18"/>
      <c r="K411" s="42"/>
      <c r="L411" s="37"/>
      <c r="M411" s="37"/>
      <c r="N411" s="37"/>
      <c r="O411" s="37"/>
      <c r="P411" s="37"/>
      <c r="Q411" s="37"/>
      <c r="R411" s="37"/>
      <c r="S411" s="37"/>
      <c r="T411" s="16"/>
    </row>
    <row r="412" spans="1:20" s="36" customFormat="1" ht="12.75" customHeight="1">
      <c r="A412" s="16"/>
      <c r="B412" s="17"/>
      <c r="C412" s="17"/>
      <c r="D412" s="17"/>
      <c r="E412" s="17"/>
      <c r="F412" s="17"/>
      <c r="G412" s="17"/>
      <c r="H412" s="17"/>
      <c r="I412" s="17"/>
      <c r="J412" s="18"/>
      <c r="K412" s="42"/>
      <c r="L412" s="37"/>
      <c r="M412" s="37"/>
      <c r="N412" s="37"/>
      <c r="O412" s="37"/>
      <c r="P412" s="37"/>
      <c r="Q412" s="37"/>
      <c r="R412" s="37"/>
      <c r="S412" s="37"/>
      <c r="T412" s="16"/>
    </row>
    <row r="413" spans="1:20" s="36" customFormat="1" ht="12.75" customHeight="1">
      <c r="A413" s="16"/>
      <c r="B413" s="17"/>
      <c r="C413" s="17"/>
      <c r="D413" s="17"/>
      <c r="E413" s="17"/>
      <c r="F413" s="17"/>
      <c r="G413" s="17"/>
      <c r="H413" s="17"/>
      <c r="I413" s="17"/>
      <c r="J413" s="18"/>
      <c r="K413" s="42"/>
      <c r="L413" s="37"/>
      <c r="M413" s="37"/>
      <c r="N413" s="37"/>
      <c r="O413" s="37"/>
      <c r="P413" s="37"/>
      <c r="Q413" s="37"/>
      <c r="R413" s="37"/>
      <c r="S413" s="37"/>
      <c r="T413" s="16"/>
    </row>
    <row r="414" spans="1:20" s="36" customFormat="1" ht="12.75" customHeight="1">
      <c r="A414" s="16"/>
      <c r="B414" s="17"/>
      <c r="C414" s="17"/>
      <c r="D414" s="17"/>
      <c r="E414" s="17"/>
      <c r="F414" s="17"/>
      <c r="G414" s="17"/>
      <c r="H414" s="17"/>
      <c r="I414" s="17"/>
      <c r="J414" s="18"/>
      <c r="K414" s="42"/>
      <c r="L414" s="37"/>
      <c r="M414" s="37"/>
      <c r="N414" s="37"/>
      <c r="O414" s="37"/>
      <c r="P414" s="37"/>
      <c r="Q414" s="37"/>
      <c r="R414" s="37"/>
      <c r="S414" s="37"/>
      <c r="T414" s="16"/>
    </row>
    <row r="415" spans="1:20" s="36" customFormat="1" ht="12.75" customHeight="1">
      <c r="A415" s="16"/>
      <c r="B415" s="17"/>
      <c r="C415" s="17"/>
      <c r="D415" s="17"/>
      <c r="E415" s="17"/>
      <c r="F415" s="17"/>
      <c r="G415" s="17"/>
      <c r="H415" s="17"/>
      <c r="I415" s="17"/>
      <c r="J415" s="18"/>
      <c r="K415" s="42"/>
      <c r="L415" s="37"/>
      <c r="M415" s="37"/>
      <c r="N415" s="37"/>
      <c r="O415" s="37"/>
      <c r="P415" s="37"/>
      <c r="Q415" s="37"/>
      <c r="R415" s="37"/>
      <c r="S415" s="37"/>
      <c r="T415" s="16"/>
    </row>
    <row r="416" spans="1:20" s="36" customFormat="1" ht="12.75" customHeight="1">
      <c r="A416" s="16"/>
      <c r="B416" s="17"/>
      <c r="C416" s="17"/>
      <c r="D416" s="17"/>
      <c r="E416" s="17"/>
      <c r="F416" s="17"/>
      <c r="G416" s="17"/>
      <c r="H416" s="17"/>
      <c r="I416" s="17"/>
      <c r="J416" s="18"/>
      <c r="K416" s="42"/>
      <c r="L416" s="37"/>
      <c r="M416" s="37"/>
      <c r="N416" s="37"/>
      <c r="O416" s="37"/>
      <c r="P416" s="37"/>
      <c r="Q416" s="37"/>
      <c r="R416" s="37"/>
      <c r="S416" s="37"/>
      <c r="T416" s="16"/>
    </row>
    <row r="417" spans="1:20" s="36" customFormat="1" ht="12.75" customHeight="1">
      <c r="A417" s="16"/>
      <c r="B417" s="17"/>
      <c r="C417" s="17"/>
      <c r="D417" s="17"/>
      <c r="E417" s="17"/>
      <c r="F417" s="17"/>
      <c r="G417" s="17"/>
      <c r="H417" s="17"/>
      <c r="I417" s="17"/>
      <c r="J417" s="18"/>
      <c r="K417" s="42"/>
      <c r="L417" s="37"/>
      <c r="M417" s="37"/>
      <c r="N417" s="37"/>
      <c r="O417" s="37"/>
      <c r="P417" s="37"/>
      <c r="Q417" s="37"/>
      <c r="R417" s="37"/>
      <c r="S417" s="37"/>
      <c r="T417" s="16"/>
    </row>
    <row r="418" spans="1:20" s="36" customFormat="1" ht="12.75" customHeight="1">
      <c r="A418" s="16"/>
      <c r="B418" s="17"/>
      <c r="C418" s="17"/>
      <c r="D418" s="17"/>
      <c r="E418" s="17"/>
      <c r="F418" s="17"/>
      <c r="G418" s="17"/>
      <c r="H418" s="17"/>
      <c r="I418" s="17"/>
      <c r="J418" s="18"/>
      <c r="K418" s="42"/>
      <c r="L418" s="37"/>
      <c r="M418" s="37"/>
      <c r="N418" s="37"/>
      <c r="O418" s="37"/>
      <c r="P418" s="37"/>
      <c r="Q418" s="37"/>
      <c r="R418" s="37"/>
      <c r="S418" s="37"/>
      <c r="T418" s="16"/>
    </row>
    <row r="419" spans="1:20" s="36" customFormat="1" ht="12.75" customHeight="1">
      <c r="A419" s="16"/>
      <c r="B419" s="17"/>
      <c r="C419" s="17"/>
      <c r="D419" s="17"/>
      <c r="E419" s="17"/>
      <c r="F419" s="17"/>
      <c r="G419" s="17"/>
      <c r="H419" s="17"/>
      <c r="I419" s="17"/>
      <c r="J419" s="18"/>
      <c r="K419" s="42"/>
      <c r="L419" s="37"/>
      <c r="M419" s="37"/>
      <c r="N419" s="37"/>
      <c r="O419" s="37"/>
      <c r="P419" s="37"/>
      <c r="Q419" s="37"/>
      <c r="R419" s="37"/>
      <c r="S419" s="37"/>
      <c r="T419" s="16"/>
    </row>
    <row r="420" spans="1:20" s="36" customFormat="1" ht="12.75" customHeight="1">
      <c r="A420" s="16"/>
      <c r="B420" s="17"/>
      <c r="C420" s="17"/>
      <c r="D420" s="17"/>
      <c r="E420" s="17"/>
      <c r="F420" s="17"/>
      <c r="G420" s="17"/>
      <c r="H420" s="17"/>
      <c r="I420" s="17"/>
      <c r="J420" s="18"/>
      <c r="K420" s="42"/>
      <c r="L420" s="37"/>
      <c r="M420" s="37"/>
      <c r="N420" s="37"/>
      <c r="O420" s="37"/>
      <c r="P420" s="37"/>
      <c r="Q420" s="37"/>
      <c r="R420" s="37"/>
      <c r="S420" s="37"/>
      <c r="T420" s="16"/>
    </row>
    <row r="421" spans="1:20" s="36" customFormat="1" ht="12.75" customHeight="1">
      <c r="A421" s="16"/>
      <c r="B421" s="17"/>
      <c r="C421" s="17"/>
      <c r="D421" s="17"/>
      <c r="E421" s="17"/>
      <c r="F421" s="17"/>
      <c r="G421" s="17"/>
      <c r="H421" s="17"/>
      <c r="I421" s="17"/>
      <c r="J421" s="18"/>
      <c r="K421" s="42"/>
      <c r="L421" s="37"/>
      <c r="M421" s="37"/>
      <c r="N421" s="37"/>
      <c r="O421" s="37"/>
      <c r="P421" s="37"/>
      <c r="Q421" s="37"/>
      <c r="R421" s="37"/>
      <c r="S421" s="37"/>
      <c r="T421" s="16"/>
    </row>
    <row r="422" spans="1:20" s="36" customFormat="1" ht="12.75" customHeight="1">
      <c r="A422" s="16"/>
      <c r="B422" s="17"/>
      <c r="C422" s="17"/>
      <c r="D422" s="17"/>
      <c r="E422" s="17"/>
      <c r="F422" s="17"/>
      <c r="G422" s="17"/>
      <c r="H422" s="17"/>
      <c r="I422" s="17"/>
      <c r="J422" s="18"/>
      <c r="K422" s="42"/>
      <c r="L422" s="37"/>
      <c r="M422" s="37"/>
      <c r="N422" s="37"/>
      <c r="O422" s="37"/>
      <c r="P422" s="37"/>
      <c r="Q422" s="37"/>
      <c r="R422" s="37"/>
      <c r="S422" s="37"/>
      <c r="T422" s="16"/>
    </row>
    <row r="423" spans="1:20" s="36" customFormat="1" ht="12.75" customHeight="1">
      <c r="A423" s="16"/>
      <c r="B423" s="17"/>
      <c r="C423" s="17"/>
      <c r="D423" s="17"/>
      <c r="E423" s="17"/>
      <c r="F423" s="17"/>
      <c r="G423" s="17"/>
      <c r="H423" s="17"/>
      <c r="I423" s="17"/>
      <c r="J423" s="18"/>
      <c r="K423" s="42"/>
      <c r="L423" s="37"/>
      <c r="M423" s="37"/>
      <c r="N423" s="37"/>
      <c r="O423" s="37"/>
      <c r="P423" s="37"/>
      <c r="Q423" s="37"/>
      <c r="R423" s="37"/>
      <c r="S423" s="37"/>
      <c r="T423" s="16"/>
    </row>
    <row r="424" spans="1:20" s="36" customFormat="1" ht="12.75" customHeight="1">
      <c r="A424" s="16"/>
      <c r="B424" s="17"/>
      <c r="C424" s="17"/>
      <c r="D424" s="17"/>
      <c r="E424" s="17"/>
      <c r="F424" s="17"/>
      <c r="G424" s="17"/>
      <c r="H424" s="17"/>
      <c r="I424" s="17"/>
      <c r="J424" s="18"/>
      <c r="K424" s="42"/>
      <c r="L424" s="37"/>
      <c r="M424" s="37"/>
      <c r="N424" s="37"/>
      <c r="O424" s="37"/>
      <c r="P424" s="37"/>
      <c r="Q424" s="37"/>
      <c r="R424" s="37"/>
      <c r="S424" s="37"/>
      <c r="T424" s="16"/>
    </row>
    <row r="425" spans="1:20" s="36" customFormat="1" ht="12.75" customHeight="1">
      <c r="A425" s="16"/>
      <c r="B425" s="17"/>
      <c r="C425" s="17"/>
      <c r="D425" s="17"/>
      <c r="E425" s="17"/>
      <c r="F425" s="17"/>
      <c r="G425" s="17"/>
      <c r="H425" s="17"/>
      <c r="I425" s="17"/>
      <c r="J425" s="18"/>
      <c r="K425" s="42"/>
      <c r="L425" s="37"/>
      <c r="M425" s="37"/>
      <c r="N425" s="37"/>
      <c r="O425" s="37"/>
      <c r="P425" s="37"/>
      <c r="Q425" s="37"/>
      <c r="R425" s="37"/>
      <c r="S425" s="37"/>
      <c r="T425" s="16"/>
    </row>
    <row r="426" spans="1:20" s="36" customFormat="1" ht="12.75" customHeight="1">
      <c r="A426" s="16"/>
      <c r="B426" s="17"/>
      <c r="C426" s="17"/>
      <c r="D426" s="17"/>
      <c r="E426" s="17"/>
      <c r="F426" s="17"/>
      <c r="G426" s="17"/>
      <c r="H426" s="17"/>
      <c r="I426" s="17"/>
      <c r="J426" s="18"/>
      <c r="K426" s="42"/>
      <c r="L426" s="37"/>
      <c r="M426" s="37"/>
      <c r="N426" s="37"/>
      <c r="O426" s="37"/>
      <c r="P426" s="37"/>
      <c r="Q426" s="37"/>
      <c r="R426" s="37"/>
      <c r="S426" s="37"/>
      <c r="T426" s="16"/>
    </row>
    <row r="427" spans="1:20" s="36" customFormat="1" ht="12.75" customHeight="1">
      <c r="A427" s="16"/>
      <c r="B427" s="17"/>
      <c r="C427" s="17"/>
      <c r="D427" s="17"/>
      <c r="E427" s="17"/>
      <c r="F427" s="17"/>
      <c r="G427" s="17"/>
      <c r="H427" s="17"/>
      <c r="I427" s="17"/>
      <c r="J427" s="18"/>
      <c r="K427" s="42"/>
      <c r="L427" s="37"/>
      <c r="M427" s="37"/>
      <c r="N427" s="37"/>
      <c r="O427" s="37"/>
      <c r="P427" s="37"/>
      <c r="Q427" s="37"/>
      <c r="R427" s="37"/>
      <c r="S427" s="37"/>
      <c r="T427" s="16"/>
    </row>
    <row r="428" spans="1:20" s="36" customFormat="1" ht="12.75" customHeight="1">
      <c r="A428" s="16"/>
      <c r="B428" s="17"/>
      <c r="C428" s="17"/>
      <c r="D428" s="17"/>
      <c r="E428" s="17"/>
      <c r="F428" s="17"/>
      <c r="G428" s="17"/>
      <c r="H428" s="17"/>
      <c r="I428" s="17"/>
      <c r="J428" s="18"/>
      <c r="K428" s="42"/>
      <c r="L428" s="37"/>
      <c r="M428" s="37"/>
      <c r="N428" s="37"/>
      <c r="O428" s="37"/>
      <c r="P428" s="37"/>
      <c r="Q428" s="37"/>
      <c r="R428" s="37"/>
      <c r="S428" s="37"/>
      <c r="T428" s="16"/>
    </row>
    <row r="429" spans="1:20" s="36" customFormat="1" ht="12.75" customHeight="1">
      <c r="A429" s="16"/>
      <c r="B429" s="17"/>
      <c r="C429" s="17"/>
      <c r="D429" s="17"/>
      <c r="E429" s="17"/>
      <c r="F429" s="17"/>
      <c r="G429" s="17"/>
      <c r="H429" s="17"/>
      <c r="I429" s="17"/>
      <c r="J429" s="18"/>
      <c r="K429" s="42"/>
      <c r="L429" s="37"/>
      <c r="M429" s="37"/>
      <c r="N429" s="37"/>
      <c r="O429" s="37"/>
      <c r="P429" s="37"/>
      <c r="Q429" s="37"/>
      <c r="R429" s="37"/>
      <c r="S429" s="37"/>
      <c r="T429" s="16"/>
    </row>
    <row r="430" spans="1:20" s="36" customFormat="1" ht="12.75" customHeight="1">
      <c r="A430" s="16"/>
      <c r="B430" s="17"/>
      <c r="C430" s="17"/>
      <c r="D430" s="17"/>
      <c r="E430" s="17"/>
      <c r="F430" s="17"/>
      <c r="G430" s="17"/>
      <c r="H430" s="17"/>
      <c r="I430" s="17"/>
      <c r="J430" s="18"/>
      <c r="K430" s="42"/>
      <c r="L430" s="37"/>
      <c r="M430" s="37"/>
      <c r="N430" s="37"/>
      <c r="O430" s="37"/>
      <c r="P430" s="37"/>
      <c r="Q430" s="37"/>
      <c r="R430" s="37"/>
      <c r="S430" s="37"/>
      <c r="T430" s="16"/>
    </row>
    <row r="431" spans="1:20" s="36" customFormat="1" ht="12.75" customHeight="1">
      <c r="A431" s="16"/>
      <c r="B431" s="17"/>
      <c r="C431" s="17"/>
      <c r="D431" s="17"/>
      <c r="E431" s="17"/>
      <c r="F431" s="17"/>
      <c r="G431" s="17"/>
      <c r="H431" s="17"/>
      <c r="I431" s="17"/>
      <c r="J431" s="18"/>
      <c r="K431" s="42"/>
      <c r="L431" s="37"/>
      <c r="M431" s="37"/>
      <c r="N431" s="37"/>
      <c r="O431" s="37"/>
      <c r="P431" s="37"/>
      <c r="Q431" s="37"/>
      <c r="R431" s="37"/>
      <c r="S431" s="37"/>
      <c r="T431" s="16"/>
    </row>
    <row r="432" spans="1:20" s="36" customFormat="1" ht="12.75" customHeight="1">
      <c r="A432" s="16"/>
      <c r="B432" s="17"/>
      <c r="C432" s="17"/>
      <c r="D432" s="17"/>
      <c r="E432" s="17"/>
      <c r="F432" s="17"/>
      <c r="G432" s="17"/>
      <c r="H432" s="17"/>
      <c r="I432" s="17"/>
      <c r="J432" s="18"/>
      <c r="K432" s="42"/>
      <c r="L432" s="37"/>
      <c r="M432" s="37"/>
      <c r="N432" s="37"/>
      <c r="O432" s="37"/>
      <c r="P432" s="37"/>
      <c r="Q432" s="37"/>
      <c r="R432" s="37"/>
      <c r="S432" s="37"/>
      <c r="T432" s="16"/>
    </row>
    <row r="433" spans="1:20" s="36" customFormat="1" ht="12.75" customHeight="1">
      <c r="A433" s="16"/>
      <c r="B433" s="17"/>
      <c r="C433" s="17"/>
      <c r="D433" s="17"/>
      <c r="E433" s="17"/>
      <c r="F433" s="17"/>
      <c r="G433" s="17"/>
      <c r="H433" s="17"/>
      <c r="I433" s="17"/>
      <c r="J433" s="18"/>
      <c r="K433" s="42"/>
      <c r="L433" s="37"/>
      <c r="M433" s="37"/>
      <c r="N433" s="37"/>
      <c r="O433" s="37"/>
      <c r="P433" s="37"/>
      <c r="Q433" s="37"/>
      <c r="R433" s="37"/>
      <c r="S433" s="37"/>
      <c r="T433" s="16"/>
    </row>
    <row r="434" spans="1:20" s="36" customFormat="1" ht="12.75" customHeight="1">
      <c r="A434" s="16"/>
      <c r="B434" s="17"/>
      <c r="C434" s="17"/>
      <c r="D434" s="17"/>
      <c r="E434" s="17"/>
      <c r="F434" s="17"/>
      <c r="G434" s="17"/>
      <c r="H434" s="17"/>
      <c r="I434" s="17"/>
      <c r="J434" s="18"/>
      <c r="K434" s="42"/>
      <c r="L434" s="37"/>
      <c r="M434" s="37"/>
      <c r="N434" s="37"/>
      <c r="O434" s="37"/>
      <c r="P434" s="37"/>
      <c r="Q434" s="37"/>
      <c r="R434" s="37"/>
      <c r="S434" s="37"/>
      <c r="T434" s="16"/>
    </row>
    <row r="435" spans="1:20" s="36" customFormat="1" ht="12.75" customHeight="1">
      <c r="A435" s="16"/>
      <c r="B435" s="17"/>
      <c r="C435" s="17"/>
      <c r="D435" s="17"/>
      <c r="E435" s="17"/>
      <c r="F435" s="17"/>
      <c r="G435" s="17"/>
      <c r="H435" s="17"/>
      <c r="I435" s="17"/>
      <c r="J435" s="18"/>
      <c r="K435" s="42"/>
      <c r="L435" s="37"/>
      <c r="M435" s="37"/>
      <c r="N435" s="37"/>
      <c r="O435" s="37"/>
      <c r="P435" s="37"/>
      <c r="Q435" s="37"/>
      <c r="R435" s="37"/>
      <c r="S435" s="37"/>
      <c r="T435" s="16"/>
    </row>
    <row r="436" spans="1:20" s="36" customFormat="1" ht="12.75" customHeight="1">
      <c r="A436" s="16"/>
      <c r="B436" s="17"/>
      <c r="C436" s="17"/>
      <c r="D436" s="17"/>
      <c r="E436" s="17"/>
      <c r="F436" s="17"/>
      <c r="G436" s="17"/>
      <c r="H436" s="17"/>
      <c r="I436" s="17"/>
      <c r="J436" s="18"/>
      <c r="K436" s="42"/>
      <c r="L436" s="37"/>
      <c r="M436" s="37"/>
      <c r="N436" s="37"/>
      <c r="O436" s="37"/>
      <c r="P436" s="37"/>
      <c r="Q436" s="37"/>
      <c r="R436" s="37"/>
      <c r="S436" s="37"/>
      <c r="T436" s="16"/>
    </row>
    <row r="437" spans="1:20" s="36" customFormat="1" ht="12.75" customHeight="1">
      <c r="A437" s="16"/>
      <c r="B437" s="17"/>
      <c r="C437" s="17"/>
      <c r="D437" s="17"/>
      <c r="E437" s="17"/>
      <c r="F437" s="17"/>
      <c r="G437" s="17"/>
      <c r="H437" s="17"/>
      <c r="I437" s="17"/>
      <c r="J437" s="18"/>
      <c r="K437" s="42"/>
      <c r="L437" s="37"/>
      <c r="M437" s="37"/>
      <c r="N437" s="37"/>
      <c r="O437" s="37"/>
      <c r="P437" s="37"/>
      <c r="Q437" s="37"/>
      <c r="R437" s="37"/>
      <c r="S437" s="37"/>
      <c r="T437" s="16"/>
    </row>
    <row r="438" spans="1:20" s="36" customFormat="1" ht="12.75" customHeight="1">
      <c r="A438" s="16"/>
      <c r="B438" s="17"/>
      <c r="C438" s="17"/>
      <c r="D438" s="17"/>
      <c r="E438" s="17"/>
      <c r="F438" s="17"/>
      <c r="G438" s="17"/>
      <c r="H438" s="17"/>
      <c r="I438" s="17"/>
      <c r="J438" s="18"/>
      <c r="K438" s="42"/>
      <c r="L438" s="37"/>
      <c r="M438" s="37"/>
      <c r="N438" s="37"/>
      <c r="O438" s="37"/>
      <c r="P438" s="37"/>
      <c r="Q438" s="37"/>
      <c r="R438" s="37"/>
      <c r="S438" s="37"/>
      <c r="T438" s="16"/>
    </row>
    <row r="439" spans="1:20" s="36" customFormat="1" ht="12.75" customHeight="1">
      <c r="A439" s="16"/>
      <c r="B439" s="17"/>
      <c r="C439" s="17"/>
      <c r="D439" s="17"/>
      <c r="E439" s="17"/>
      <c r="F439" s="17"/>
      <c r="G439" s="17"/>
      <c r="H439" s="17"/>
      <c r="I439" s="17"/>
      <c r="J439" s="18"/>
      <c r="K439" s="42"/>
      <c r="L439" s="37"/>
      <c r="M439" s="37"/>
      <c r="N439" s="37"/>
      <c r="O439" s="37"/>
      <c r="P439" s="37"/>
      <c r="Q439" s="37"/>
      <c r="R439" s="37"/>
      <c r="S439" s="37"/>
      <c r="T439" s="16"/>
    </row>
    <row r="440" spans="1:20" s="36" customFormat="1" ht="12.75" customHeight="1">
      <c r="A440" s="16"/>
      <c r="B440" s="17"/>
      <c r="C440" s="17"/>
      <c r="D440" s="17"/>
      <c r="E440" s="17"/>
      <c r="F440" s="17"/>
      <c r="G440" s="17"/>
      <c r="H440" s="17"/>
      <c r="I440" s="17"/>
      <c r="J440" s="18"/>
      <c r="K440" s="42"/>
      <c r="L440" s="37"/>
      <c r="M440" s="37"/>
      <c r="N440" s="37"/>
      <c r="O440" s="37"/>
      <c r="P440" s="37"/>
      <c r="Q440" s="37"/>
      <c r="R440" s="37"/>
      <c r="S440" s="37"/>
      <c r="T440" s="16"/>
    </row>
    <row r="441" spans="1:20" s="36" customFormat="1" ht="12.75" customHeight="1">
      <c r="A441" s="16"/>
      <c r="B441" s="17"/>
      <c r="C441" s="17"/>
      <c r="D441" s="17"/>
      <c r="E441" s="17"/>
      <c r="F441" s="17"/>
      <c r="G441" s="17"/>
      <c r="H441" s="17"/>
      <c r="I441" s="17"/>
      <c r="J441" s="18"/>
      <c r="K441" s="42"/>
      <c r="L441" s="37"/>
      <c r="M441" s="37"/>
      <c r="N441" s="37"/>
      <c r="O441" s="37"/>
      <c r="P441" s="37"/>
      <c r="Q441" s="37"/>
      <c r="R441" s="37"/>
      <c r="S441" s="37"/>
      <c r="T441" s="16"/>
    </row>
    <row r="442" spans="1:20" s="36" customFormat="1" ht="12.75" customHeight="1">
      <c r="A442" s="16"/>
      <c r="B442" s="17"/>
      <c r="C442" s="17"/>
      <c r="D442" s="17"/>
      <c r="E442" s="17"/>
      <c r="F442" s="17"/>
      <c r="G442" s="17"/>
      <c r="H442" s="17"/>
      <c r="I442" s="17"/>
      <c r="J442" s="18"/>
      <c r="K442" s="42"/>
      <c r="L442" s="37"/>
      <c r="M442" s="37"/>
      <c r="N442" s="37"/>
      <c r="O442" s="37"/>
      <c r="P442" s="37"/>
      <c r="Q442" s="37"/>
      <c r="R442" s="37"/>
      <c r="S442" s="37"/>
      <c r="T442" s="16"/>
    </row>
    <row r="443" spans="1:20" s="36" customFormat="1" ht="12.75" customHeight="1">
      <c r="A443" s="16"/>
      <c r="B443" s="17"/>
      <c r="C443" s="17"/>
      <c r="D443" s="17"/>
      <c r="E443" s="17"/>
      <c r="F443" s="17"/>
      <c r="G443" s="17"/>
      <c r="H443" s="17"/>
      <c r="I443" s="17"/>
      <c r="J443" s="18"/>
      <c r="K443" s="42"/>
      <c r="L443" s="37"/>
      <c r="M443" s="37"/>
      <c r="N443" s="37"/>
      <c r="O443" s="37"/>
      <c r="P443" s="37"/>
      <c r="Q443" s="37"/>
      <c r="R443" s="37"/>
      <c r="S443" s="37"/>
      <c r="T443" s="16"/>
    </row>
    <row r="444" spans="1:20" s="36" customFormat="1" ht="12.75" customHeight="1">
      <c r="A444" s="16"/>
      <c r="B444" s="17"/>
      <c r="C444" s="17"/>
      <c r="D444" s="17"/>
      <c r="E444" s="17"/>
      <c r="F444" s="17"/>
      <c r="G444" s="17"/>
      <c r="H444" s="17"/>
      <c r="I444" s="17"/>
      <c r="J444" s="18"/>
      <c r="K444" s="42"/>
      <c r="L444" s="37"/>
      <c r="M444" s="37"/>
      <c r="N444" s="37"/>
      <c r="O444" s="37"/>
      <c r="P444" s="37"/>
      <c r="Q444" s="37"/>
      <c r="R444" s="37"/>
      <c r="S444" s="37"/>
      <c r="T444" s="16"/>
    </row>
    <row r="445" spans="1:20" s="36" customFormat="1" ht="12.75" customHeight="1">
      <c r="A445" s="16"/>
      <c r="B445" s="17"/>
      <c r="C445" s="17"/>
      <c r="D445" s="17"/>
      <c r="E445" s="17"/>
      <c r="F445" s="17"/>
      <c r="G445" s="17"/>
      <c r="H445" s="17"/>
      <c r="I445" s="17"/>
      <c r="J445" s="18"/>
      <c r="K445" s="42"/>
      <c r="L445" s="37"/>
      <c r="M445" s="37"/>
      <c r="N445" s="37"/>
      <c r="O445" s="37"/>
      <c r="P445" s="37"/>
      <c r="Q445" s="37"/>
      <c r="R445" s="37"/>
      <c r="S445" s="37"/>
      <c r="T445" s="16"/>
    </row>
    <row r="446" spans="1:20" s="36" customFormat="1" ht="12.75" customHeight="1">
      <c r="A446" s="16"/>
      <c r="B446" s="17"/>
      <c r="C446" s="17"/>
      <c r="D446" s="17"/>
      <c r="E446" s="17"/>
      <c r="F446" s="17"/>
      <c r="G446" s="17"/>
      <c r="H446" s="17"/>
      <c r="I446" s="17"/>
      <c r="J446" s="18"/>
      <c r="K446" s="42"/>
      <c r="L446" s="37"/>
      <c r="M446" s="37"/>
      <c r="N446" s="37"/>
      <c r="O446" s="37"/>
      <c r="P446" s="37"/>
      <c r="Q446" s="37"/>
      <c r="R446" s="37"/>
      <c r="S446" s="37"/>
      <c r="T446" s="16"/>
    </row>
    <row r="447" spans="1:20" s="36" customFormat="1" ht="12.75" customHeight="1">
      <c r="A447" s="16"/>
      <c r="B447" s="17"/>
      <c r="C447" s="17"/>
      <c r="D447" s="17"/>
      <c r="E447" s="17"/>
      <c r="F447" s="17"/>
      <c r="G447" s="17"/>
      <c r="H447" s="17"/>
      <c r="I447" s="17"/>
      <c r="J447" s="18"/>
      <c r="K447" s="42"/>
      <c r="L447" s="37"/>
      <c r="M447" s="37"/>
      <c r="N447" s="37"/>
      <c r="O447" s="37"/>
      <c r="P447" s="37"/>
      <c r="Q447" s="37"/>
      <c r="R447" s="37"/>
      <c r="S447" s="37"/>
      <c r="T447" s="16"/>
    </row>
    <row r="448" spans="1:20" s="36" customFormat="1" ht="12.75" customHeight="1">
      <c r="A448" s="16"/>
      <c r="B448" s="17"/>
      <c r="C448" s="17"/>
      <c r="D448" s="17"/>
      <c r="E448" s="17"/>
      <c r="F448" s="17"/>
      <c r="G448" s="17"/>
      <c r="H448" s="17"/>
      <c r="I448" s="17"/>
      <c r="J448" s="18"/>
      <c r="K448" s="42"/>
      <c r="L448" s="37"/>
      <c r="M448" s="37"/>
      <c r="N448" s="37"/>
      <c r="O448" s="37"/>
      <c r="P448" s="37"/>
      <c r="Q448" s="37"/>
      <c r="R448" s="37"/>
      <c r="S448" s="37"/>
      <c r="T448" s="16"/>
    </row>
    <row r="449" spans="1:20" s="36" customFormat="1" ht="12.75" customHeight="1">
      <c r="A449" s="16"/>
      <c r="B449" s="17"/>
      <c r="C449" s="17"/>
      <c r="D449" s="17"/>
      <c r="E449" s="17"/>
      <c r="F449" s="17"/>
      <c r="G449" s="17"/>
      <c r="H449" s="17"/>
      <c r="I449" s="17"/>
      <c r="J449" s="18"/>
      <c r="K449" s="42"/>
      <c r="L449" s="37"/>
      <c r="M449" s="37"/>
      <c r="N449" s="37"/>
      <c r="O449" s="37"/>
      <c r="P449" s="37"/>
      <c r="Q449" s="37"/>
      <c r="R449" s="37"/>
      <c r="S449" s="37"/>
      <c r="T449" s="16"/>
    </row>
    <row r="450" spans="1:20" s="36" customFormat="1" ht="12.75" customHeight="1">
      <c r="A450" s="16"/>
      <c r="B450" s="17"/>
      <c r="C450" s="17"/>
      <c r="D450" s="17"/>
      <c r="E450" s="17"/>
      <c r="F450" s="17"/>
      <c r="G450" s="17"/>
      <c r="H450" s="17"/>
      <c r="I450" s="17"/>
      <c r="J450" s="18"/>
      <c r="K450" s="42"/>
      <c r="L450" s="37"/>
      <c r="M450" s="37"/>
      <c r="N450" s="37"/>
      <c r="O450" s="37"/>
      <c r="P450" s="37"/>
      <c r="Q450" s="37"/>
      <c r="R450" s="37"/>
      <c r="S450" s="37"/>
      <c r="T450" s="16"/>
    </row>
    <row r="451" spans="1:20" s="36" customFormat="1" ht="12.75" customHeight="1">
      <c r="A451" s="16"/>
      <c r="B451" s="17"/>
      <c r="C451" s="17"/>
      <c r="D451" s="17"/>
      <c r="E451" s="17"/>
      <c r="F451" s="17"/>
      <c r="G451" s="17"/>
      <c r="H451" s="17"/>
      <c r="I451" s="17"/>
      <c r="J451" s="18"/>
      <c r="K451" s="42"/>
      <c r="L451" s="37"/>
      <c r="M451" s="37"/>
      <c r="N451" s="37"/>
      <c r="O451" s="37"/>
      <c r="P451" s="37"/>
      <c r="Q451" s="37"/>
      <c r="R451" s="37"/>
      <c r="S451" s="37"/>
      <c r="T451" s="16"/>
    </row>
    <row r="452" spans="1:20" s="36" customFormat="1" ht="12.75" customHeight="1">
      <c r="A452" s="16"/>
      <c r="B452" s="17"/>
      <c r="C452" s="17"/>
      <c r="D452" s="17"/>
      <c r="E452" s="17"/>
      <c r="F452" s="17"/>
      <c r="G452" s="17"/>
      <c r="H452" s="17"/>
      <c r="I452" s="17"/>
      <c r="J452" s="18"/>
      <c r="K452" s="42"/>
      <c r="L452" s="37"/>
      <c r="M452" s="37"/>
      <c r="N452" s="37"/>
      <c r="O452" s="37"/>
      <c r="P452" s="37"/>
      <c r="Q452" s="37"/>
      <c r="R452" s="37"/>
      <c r="S452" s="37"/>
      <c r="T452" s="16"/>
    </row>
    <row r="453" spans="1:20" s="36" customFormat="1" ht="12.75" customHeight="1">
      <c r="A453" s="16"/>
      <c r="B453" s="17"/>
      <c r="C453" s="17"/>
      <c r="D453" s="17"/>
      <c r="E453" s="17"/>
      <c r="F453" s="17"/>
      <c r="G453" s="17"/>
      <c r="H453" s="17"/>
      <c r="I453" s="17"/>
      <c r="J453" s="18"/>
      <c r="K453" s="42"/>
      <c r="L453" s="37"/>
      <c r="M453" s="37"/>
      <c r="N453" s="37"/>
      <c r="O453" s="37"/>
      <c r="P453" s="37"/>
      <c r="Q453" s="37"/>
      <c r="R453" s="37"/>
      <c r="S453" s="37"/>
      <c r="T453" s="16"/>
    </row>
    <row r="454" spans="1:20" s="36" customFormat="1" ht="12.75" customHeight="1">
      <c r="A454" s="16"/>
      <c r="B454" s="17"/>
      <c r="C454" s="17"/>
      <c r="D454" s="17"/>
      <c r="E454" s="17"/>
      <c r="F454" s="17"/>
      <c r="G454" s="17"/>
      <c r="H454" s="17"/>
      <c r="I454" s="17"/>
      <c r="J454" s="18"/>
      <c r="K454" s="42"/>
      <c r="L454" s="37"/>
      <c r="M454" s="37"/>
      <c r="N454" s="37"/>
      <c r="O454" s="37"/>
      <c r="P454" s="37"/>
      <c r="Q454" s="37"/>
      <c r="R454" s="37"/>
      <c r="S454" s="37"/>
      <c r="T454" s="16"/>
    </row>
    <row r="455" spans="1:20" s="36" customFormat="1" ht="12.75" customHeight="1">
      <c r="A455" s="16"/>
      <c r="B455" s="17"/>
      <c r="C455" s="17"/>
      <c r="D455" s="17"/>
      <c r="E455" s="17"/>
      <c r="F455" s="17"/>
      <c r="G455" s="17"/>
      <c r="H455" s="17"/>
      <c r="I455" s="17"/>
      <c r="J455" s="18"/>
      <c r="K455" s="42"/>
      <c r="L455" s="37"/>
      <c r="M455" s="37"/>
      <c r="N455" s="37"/>
      <c r="O455" s="37"/>
      <c r="P455" s="37"/>
      <c r="Q455" s="37"/>
      <c r="R455" s="37"/>
      <c r="S455" s="37"/>
      <c r="T455" s="16"/>
    </row>
    <row r="456" spans="1:20" s="36" customFormat="1" ht="12.75" customHeight="1">
      <c r="A456" s="16"/>
      <c r="B456" s="17"/>
      <c r="C456" s="17"/>
      <c r="D456" s="17"/>
      <c r="E456" s="17"/>
      <c r="F456" s="17"/>
      <c r="G456" s="17"/>
      <c r="H456" s="17"/>
      <c r="I456" s="17"/>
      <c r="J456" s="18"/>
      <c r="K456" s="42"/>
      <c r="L456" s="37"/>
      <c r="M456" s="37"/>
      <c r="N456" s="37"/>
      <c r="O456" s="37"/>
      <c r="P456" s="37"/>
      <c r="Q456" s="37"/>
      <c r="R456" s="37"/>
      <c r="S456" s="37"/>
      <c r="T456" s="16"/>
    </row>
    <row r="457" spans="1:20" s="36" customFormat="1" ht="12.75" customHeight="1">
      <c r="A457" s="16"/>
      <c r="B457" s="17"/>
      <c r="C457" s="17"/>
      <c r="D457" s="17"/>
      <c r="E457" s="17"/>
      <c r="F457" s="17"/>
      <c r="G457" s="17"/>
      <c r="H457" s="17"/>
      <c r="I457" s="17"/>
      <c r="J457" s="18"/>
      <c r="K457" s="42"/>
      <c r="L457" s="37"/>
      <c r="M457" s="37"/>
      <c r="N457" s="37"/>
      <c r="O457" s="37"/>
      <c r="P457" s="37"/>
      <c r="Q457" s="37"/>
      <c r="R457" s="37"/>
      <c r="S457" s="37"/>
      <c r="T457" s="16"/>
    </row>
    <row r="458" spans="1:20" s="36" customFormat="1" ht="12.75" customHeight="1">
      <c r="A458" s="16"/>
      <c r="B458" s="17"/>
      <c r="C458" s="17"/>
      <c r="D458" s="17"/>
      <c r="E458" s="17"/>
      <c r="F458" s="17"/>
      <c r="G458" s="17"/>
      <c r="H458" s="17"/>
      <c r="I458" s="17"/>
      <c r="J458" s="18"/>
      <c r="K458" s="42"/>
      <c r="L458" s="37"/>
      <c r="M458" s="37"/>
      <c r="N458" s="37"/>
      <c r="O458" s="37"/>
      <c r="P458" s="37"/>
      <c r="Q458" s="37"/>
      <c r="R458" s="37"/>
      <c r="S458" s="37"/>
      <c r="T458" s="16"/>
    </row>
    <row r="459" spans="1:20" s="36" customFormat="1" ht="12.75" customHeight="1">
      <c r="A459" s="16"/>
      <c r="B459" s="17"/>
      <c r="C459" s="17"/>
      <c r="D459" s="17"/>
      <c r="E459" s="17"/>
      <c r="F459" s="17"/>
      <c r="G459" s="17"/>
      <c r="H459" s="17"/>
      <c r="I459" s="17"/>
      <c r="J459" s="18"/>
      <c r="K459" s="42"/>
      <c r="L459" s="37"/>
      <c r="M459" s="37"/>
      <c r="N459" s="37"/>
      <c r="O459" s="37"/>
      <c r="P459" s="37"/>
      <c r="Q459" s="37"/>
      <c r="R459" s="37"/>
      <c r="S459" s="37"/>
      <c r="T459" s="16"/>
    </row>
    <row r="460" spans="1:20" s="36" customFormat="1" ht="12.75" customHeight="1">
      <c r="A460" s="16"/>
      <c r="B460" s="17"/>
      <c r="C460" s="17"/>
      <c r="D460" s="17"/>
      <c r="E460" s="17"/>
      <c r="F460" s="17"/>
      <c r="G460" s="17"/>
      <c r="H460" s="17"/>
      <c r="I460" s="17"/>
      <c r="J460" s="18"/>
      <c r="K460" s="42"/>
      <c r="L460" s="37"/>
      <c r="M460" s="37"/>
      <c r="N460" s="37"/>
      <c r="O460" s="37"/>
      <c r="P460" s="37"/>
      <c r="Q460" s="37"/>
      <c r="R460" s="37"/>
      <c r="S460" s="37"/>
      <c r="T460" s="16"/>
    </row>
    <row r="461" spans="1:20" s="36" customFormat="1" ht="12.75" customHeight="1">
      <c r="A461" s="16"/>
      <c r="B461" s="17"/>
      <c r="C461" s="17"/>
      <c r="D461" s="17"/>
      <c r="E461" s="17"/>
      <c r="F461" s="17"/>
      <c r="G461" s="17"/>
      <c r="H461" s="17"/>
      <c r="I461" s="17"/>
      <c r="J461" s="18"/>
      <c r="K461" s="42"/>
      <c r="L461" s="37"/>
      <c r="M461" s="37"/>
      <c r="N461" s="37"/>
      <c r="O461" s="37"/>
      <c r="P461" s="37"/>
      <c r="Q461" s="37"/>
      <c r="R461" s="37"/>
      <c r="S461" s="37"/>
      <c r="T461" s="16"/>
    </row>
    <row r="462" spans="1:20" s="36" customFormat="1" ht="12.75" customHeight="1">
      <c r="A462" s="16"/>
      <c r="B462" s="17"/>
      <c r="C462" s="17"/>
      <c r="D462" s="17"/>
      <c r="E462" s="17"/>
      <c r="F462" s="17"/>
      <c r="G462" s="17"/>
      <c r="H462" s="17"/>
      <c r="I462" s="17"/>
      <c r="J462" s="18"/>
      <c r="K462" s="42"/>
      <c r="L462" s="37"/>
      <c r="M462" s="37"/>
      <c r="N462" s="37"/>
      <c r="O462" s="37"/>
      <c r="P462" s="37"/>
      <c r="Q462" s="37"/>
      <c r="R462" s="37"/>
      <c r="S462" s="37"/>
      <c r="T462" s="16"/>
    </row>
    <row r="463" spans="1:20" s="36" customFormat="1" ht="12.75" customHeight="1">
      <c r="A463" s="16"/>
      <c r="B463" s="17"/>
      <c r="C463" s="17"/>
      <c r="D463" s="17"/>
      <c r="E463" s="17"/>
      <c r="F463" s="17"/>
      <c r="G463" s="17"/>
      <c r="H463" s="17"/>
      <c r="I463" s="17"/>
      <c r="J463" s="18"/>
      <c r="K463" s="42"/>
      <c r="L463" s="37"/>
      <c r="M463" s="37"/>
      <c r="N463" s="37"/>
      <c r="O463" s="37"/>
      <c r="P463" s="37"/>
      <c r="Q463" s="37"/>
      <c r="R463" s="37"/>
      <c r="S463" s="37"/>
      <c r="T463" s="16"/>
    </row>
    <row r="464" spans="1:20" s="36" customFormat="1" ht="12.75" customHeight="1">
      <c r="A464" s="16"/>
      <c r="B464" s="17"/>
      <c r="C464" s="17"/>
      <c r="D464" s="17"/>
      <c r="E464" s="17"/>
      <c r="F464" s="17"/>
      <c r="G464" s="17"/>
      <c r="H464" s="17"/>
      <c r="I464" s="17"/>
      <c r="J464" s="18"/>
      <c r="K464" s="42"/>
      <c r="L464" s="37"/>
      <c r="M464" s="37"/>
      <c r="N464" s="37"/>
      <c r="O464" s="37"/>
      <c r="P464" s="37"/>
      <c r="Q464" s="37"/>
      <c r="R464" s="37"/>
      <c r="S464" s="37"/>
      <c r="T464" s="16"/>
    </row>
    <row r="465" spans="1:20" s="36" customFormat="1" ht="12.75" customHeight="1">
      <c r="A465" s="16"/>
      <c r="B465" s="17"/>
      <c r="C465" s="17"/>
      <c r="D465" s="17"/>
      <c r="E465" s="17"/>
      <c r="F465" s="17"/>
      <c r="G465" s="17"/>
      <c r="H465" s="17"/>
      <c r="I465" s="17"/>
      <c r="J465" s="18"/>
      <c r="K465" s="42"/>
      <c r="L465" s="37"/>
      <c r="M465" s="37"/>
      <c r="N465" s="37"/>
      <c r="O465" s="37"/>
      <c r="P465" s="37"/>
      <c r="Q465" s="37"/>
      <c r="R465" s="37"/>
      <c r="S465" s="37"/>
      <c r="T465" s="16"/>
    </row>
    <row r="466" spans="1:20" s="36" customFormat="1" ht="12.75" customHeight="1">
      <c r="A466" s="16"/>
      <c r="B466" s="17"/>
      <c r="C466" s="17"/>
      <c r="D466" s="17"/>
      <c r="E466" s="17"/>
      <c r="F466" s="17"/>
      <c r="G466" s="17"/>
      <c r="H466" s="17"/>
      <c r="I466" s="17"/>
      <c r="J466" s="18"/>
      <c r="K466" s="42"/>
      <c r="L466" s="37"/>
      <c r="M466" s="37"/>
      <c r="N466" s="37"/>
      <c r="O466" s="37"/>
      <c r="P466" s="37"/>
      <c r="Q466" s="37"/>
      <c r="R466" s="37"/>
      <c r="S466" s="37"/>
      <c r="T466" s="16"/>
    </row>
    <row r="467" spans="1:20" s="36" customFormat="1" ht="12.75" customHeight="1">
      <c r="A467" s="16"/>
      <c r="B467" s="17"/>
      <c r="C467" s="17"/>
      <c r="D467" s="17"/>
      <c r="E467" s="17"/>
      <c r="F467" s="17"/>
      <c r="G467" s="17"/>
      <c r="H467" s="17"/>
      <c r="I467" s="17"/>
      <c r="J467" s="18"/>
      <c r="K467" s="42"/>
      <c r="L467" s="37"/>
      <c r="M467" s="37"/>
      <c r="N467" s="37"/>
      <c r="O467" s="37"/>
      <c r="P467" s="37"/>
      <c r="Q467" s="37"/>
      <c r="R467" s="37"/>
      <c r="S467" s="37"/>
      <c r="T467" s="16"/>
    </row>
    <row r="468" spans="1:20" s="36" customFormat="1" ht="12.75" customHeight="1">
      <c r="A468" s="16"/>
      <c r="B468" s="17"/>
      <c r="C468" s="17"/>
      <c r="D468" s="17"/>
      <c r="E468" s="17"/>
      <c r="F468" s="17"/>
      <c r="G468" s="17"/>
      <c r="H468" s="17"/>
      <c r="I468" s="17"/>
      <c r="J468" s="18"/>
      <c r="K468" s="42"/>
      <c r="L468" s="37"/>
      <c r="M468" s="37"/>
      <c r="N468" s="37"/>
      <c r="O468" s="37"/>
      <c r="P468" s="37"/>
      <c r="Q468" s="37"/>
      <c r="R468" s="37"/>
      <c r="S468" s="37"/>
      <c r="T468" s="16"/>
    </row>
    <row r="469" spans="1:20" s="36" customFormat="1" ht="12.75" customHeight="1">
      <c r="A469" s="16"/>
      <c r="B469" s="17"/>
      <c r="C469" s="17"/>
      <c r="D469" s="17"/>
      <c r="E469" s="17"/>
      <c r="F469" s="17"/>
      <c r="G469" s="17"/>
      <c r="H469" s="17"/>
      <c r="I469" s="17"/>
      <c r="J469" s="18"/>
      <c r="K469" s="42"/>
      <c r="L469" s="37"/>
      <c r="M469" s="37"/>
      <c r="N469" s="37"/>
      <c r="O469" s="37"/>
      <c r="P469" s="37"/>
      <c r="Q469" s="37"/>
      <c r="R469" s="37"/>
      <c r="S469" s="37"/>
      <c r="T469" s="16"/>
    </row>
    <row r="470" spans="1:20" s="36" customFormat="1" ht="12.75" customHeight="1">
      <c r="A470" s="16"/>
      <c r="B470" s="17"/>
      <c r="C470" s="17"/>
      <c r="D470" s="17"/>
      <c r="E470" s="17"/>
      <c r="F470" s="17"/>
      <c r="G470" s="17"/>
      <c r="H470" s="17"/>
      <c r="I470" s="17"/>
      <c r="J470" s="18"/>
      <c r="K470" s="42"/>
      <c r="L470" s="37"/>
      <c r="M470" s="37"/>
      <c r="N470" s="37"/>
      <c r="O470" s="37"/>
      <c r="P470" s="37"/>
      <c r="Q470" s="37"/>
      <c r="R470" s="37"/>
      <c r="S470" s="37"/>
      <c r="T470" s="16"/>
    </row>
    <row r="471" spans="1:20" s="36" customFormat="1" ht="12.75" customHeight="1">
      <c r="A471" s="16"/>
      <c r="B471" s="17"/>
      <c r="C471" s="17"/>
      <c r="D471" s="17"/>
      <c r="E471" s="17"/>
      <c r="F471" s="17"/>
      <c r="G471" s="17"/>
      <c r="H471" s="17"/>
      <c r="I471" s="17"/>
      <c r="J471" s="18"/>
      <c r="K471" s="42"/>
      <c r="L471" s="37"/>
      <c r="M471" s="37"/>
      <c r="N471" s="37"/>
      <c r="O471" s="37"/>
      <c r="P471" s="37"/>
      <c r="Q471" s="37"/>
      <c r="R471" s="37"/>
      <c r="S471" s="37"/>
      <c r="T471" s="16"/>
    </row>
    <row r="472" spans="1:20" s="36" customFormat="1" ht="12.75" customHeight="1">
      <c r="A472" s="16"/>
      <c r="B472" s="17"/>
      <c r="C472" s="17"/>
      <c r="D472" s="17"/>
      <c r="E472" s="17"/>
      <c r="F472" s="17"/>
      <c r="G472" s="17"/>
      <c r="H472" s="17"/>
      <c r="I472" s="17"/>
      <c r="J472" s="18"/>
      <c r="K472" s="42"/>
      <c r="L472" s="37"/>
      <c r="M472" s="37"/>
      <c r="N472" s="37"/>
      <c r="O472" s="37"/>
      <c r="P472" s="37"/>
      <c r="Q472" s="37"/>
      <c r="R472" s="37"/>
      <c r="S472" s="37"/>
      <c r="T472" s="16"/>
    </row>
    <row r="473" spans="1:20" s="36" customFormat="1" ht="12.75" customHeight="1">
      <c r="A473" s="16"/>
      <c r="B473" s="17"/>
      <c r="C473" s="17"/>
      <c r="D473" s="17"/>
      <c r="E473" s="17"/>
      <c r="F473" s="17"/>
      <c r="G473" s="17"/>
      <c r="H473" s="17"/>
      <c r="I473" s="17"/>
      <c r="J473" s="18"/>
      <c r="K473" s="42"/>
      <c r="L473" s="37"/>
      <c r="M473" s="37"/>
      <c r="N473" s="37"/>
      <c r="O473" s="37"/>
      <c r="P473" s="37"/>
      <c r="Q473" s="37"/>
      <c r="R473" s="37"/>
      <c r="S473" s="37"/>
      <c r="T473" s="16"/>
    </row>
    <row r="474" spans="1:20" s="36" customFormat="1" ht="12.75" customHeight="1">
      <c r="A474" s="16"/>
      <c r="B474" s="17"/>
      <c r="C474" s="17"/>
      <c r="D474" s="17"/>
      <c r="E474" s="17"/>
      <c r="F474" s="17"/>
      <c r="G474" s="17"/>
      <c r="H474" s="17"/>
      <c r="I474" s="17"/>
      <c r="J474" s="18"/>
      <c r="K474" s="42"/>
      <c r="L474" s="37"/>
      <c r="M474" s="37"/>
      <c r="N474" s="37"/>
      <c r="O474" s="37"/>
      <c r="P474" s="37"/>
      <c r="Q474" s="37"/>
      <c r="R474" s="37"/>
      <c r="S474" s="37"/>
      <c r="T474" s="16"/>
    </row>
    <row r="475" spans="1:20" s="36" customFormat="1" ht="12.75" customHeight="1">
      <c r="A475" s="16"/>
      <c r="B475" s="17"/>
      <c r="C475" s="17"/>
      <c r="D475" s="17"/>
      <c r="E475" s="17"/>
      <c r="F475" s="17"/>
      <c r="G475" s="17"/>
      <c r="H475" s="17"/>
      <c r="I475" s="17"/>
      <c r="J475" s="18"/>
      <c r="K475" s="42"/>
      <c r="L475" s="37"/>
      <c r="M475" s="37"/>
      <c r="N475" s="37"/>
      <c r="O475" s="37"/>
      <c r="P475" s="37"/>
      <c r="Q475" s="37"/>
      <c r="R475" s="37"/>
      <c r="S475" s="37"/>
      <c r="T475" s="16"/>
    </row>
    <row r="476" spans="1:20" s="36" customFormat="1" ht="12.75" customHeight="1">
      <c r="A476" s="16"/>
      <c r="B476" s="17"/>
      <c r="C476" s="17"/>
      <c r="D476" s="17"/>
      <c r="E476" s="17"/>
      <c r="F476" s="17"/>
      <c r="G476" s="17"/>
      <c r="H476" s="17"/>
      <c r="I476" s="17"/>
      <c r="J476" s="18"/>
      <c r="K476" s="42"/>
      <c r="L476" s="37"/>
      <c r="M476" s="37"/>
      <c r="N476" s="37"/>
      <c r="O476" s="37"/>
      <c r="P476" s="37"/>
      <c r="Q476" s="37"/>
      <c r="R476" s="37"/>
      <c r="S476" s="37"/>
      <c r="T476" s="16"/>
    </row>
    <row r="477" spans="1:20" s="36" customFormat="1" ht="12.75" customHeight="1">
      <c r="A477" s="16"/>
      <c r="B477" s="17"/>
      <c r="C477" s="17"/>
      <c r="D477" s="17"/>
      <c r="E477" s="17"/>
      <c r="F477" s="17"/>
      <c r="G477" s="17"/>
      <c r="H477" s="17"/>
      <c r="I477" s="17"/>
      <c r="J477" s="18"/>
      <c r="K477" s="42"/>
      <c r="L477" s="37"/>
      <c r="M477" s="37"/>
      <c r="N477" s="37"/>
      <c r="O477" s="37"/>
      <c r="P477" s="37"/>
      <c r="Q477" s="37"/>
      <c r="R477" s="37"/>
      <c r="S477" s="37"/>
      <c r="T477" s="16"/>
    </row>
    <row r="478" spans="1:20" s="36" customFormat="1" ht="12.75" customHeight="1">
      <c r="A478" s="16"/>
      <c r="B478" s="17"/>
      <c r="C478" s="17"/>
      <c r="D478" s="17"/>
      <c r="E478" s="17"/>
      <c r="F478" s="17"/>
      <c r="G478" s="17"/>
      <c r="H478" s="17"/>
      <c r="I478" s="17"/>
      <c r="J478" s="18"/>
      <c r="K478" s="42"/>
      <c r="L478" s="37"/>
      <c r="M478" s="37"/>
      <c r="N478" s="37"/>
      <c r="O478" s="37"/>
      <c r="P478" s="37"/>
      <c r="Q478" s="37"/>
      <c r="R478" s="37"/>
      <c r="S478" s="37"/>
      <c r="T478" s="16"/>
    </row>
    <row r="479" spans="1:20" s="36" customFormat="1" ht="12.75" customHeight="1">
      <c r="A479" s="16"/>
      <c r="B479" s="17"/>
      <c r="C479" s="17"/>
      <c r="D479" s="17"/>
      <c r="E479" s="17"/>
      <c r="F479" s="17"/>
      <c r="G479" s="17"/>
      <c r="H479" s="17"/>
      <c r="I479" s="17"/>
      <c r="J479" s="18"/>
      <c r="K479" s="42"/>
      <c r="L479" s="37"/>
      <c r="M479" s="37"/>
      <c r="N479" s="37"/>
      <c r="O479" s="37"/>
      <c r="P479" s="37"/>
      <c r="Q479" s="37"/>
      <c r="R479" s="37"/>
      <c r="S479" s="37"/>
      <c r="T479" s="16"/>
    </row>
    <row r="480" spans="1:20" s="36" customFormat="1" ht="12.75" customHeight="1">
      <c r="A480" s="16"/>
      <c r="B480" s="17"/>
      <c r="C480" s="17"/>
      <c r="D480" s="17"/>
      <c r="E480" s="17"/>
      <c r="F480" s="17"/>
      <c r="G480" s="17"/>
      <c r="H480" s="17"/>
      <c r="I480" s="17"/>
      <c r="J480" s="18"/>
      <c r="K480" s="42"/>
      <c r="L480" s="37"/>
      <c r="M480" s="37"/>
      <c r="N480" s="37"/>
      <c r="O480" s="37"/>
      <c r="P480" s="37"/>
      <c r="Q480" s="37"/>
      <c r="R480" s="37"/>
      <c r="S480" s="37"/>
      <c r="T480" s="16"/>
    </row>
    <row r="481" spans="1:20" s="36" customFormat="1" ht="12.75" customHeight="1">
      <c r="A481" s="16"/>
      <c r="B481" s="17"/>
      <c r="C481" s="17"/>
      <c r="D481" s="17"/>
      <c r="E481" s="17"/>
      <c r="F481" s="17"/>
      <c r="G481" s="17"/>
      <c r="H481" s="17"/>
      <c r="I481" s="17"/>
      <c r="J481" s="18"/>
      <c r="K481" s="42"/>
      <c r="L481" s="37"/>
      <c r="M481" s="37"/>
      <c r="N481" s="37"/>
      <c r="O481" s="37"/>
      <c r="P481" s="37"/>
      <c r="Q481" s="37"/>
      <c r="R481" s="37"/>
      <c r="S481" s="37"/>
      <c r="T481" s="16"/>
    </row>
    <row r="482" spans="1:20" s="36" customFormat="1" ht="12.75" customHeight="1">
      <c r="A482" s="16"/>
      <c r="B482" s="17"/>
      <c r="C482" s="17"/>
      <c r="D482" s="17"/>
      <c r="E482" s="17"/>
      <c r="F482" s="17"/>
      <c r="G482" s="17"/>
      <c r="H482" s="17"/>
      <c r="I482" s="17"/>
      <c r="J482" s="18"/>
      <c r="K482" s="42"/>
      <c r="L482" s="37"/>
      <c r="M482" s="37"/>
      <c r="N482" s="37"/>
      <c r="O482" s="37"/>
      <c r="P482" s="37"/>
      <c r="Q482" s="37"/>
      <c r="R482" s="37"/>
      <c r="S482" s="37"/>
      <c r="T482" s="16"/>
    </row>
    <row r="483" spans="1:20" s="36" customFormat="1" ht="12.75" customHeight="1">
      <c r="A483" s="16"/>
      <c r="B483" s="17"/>
      <c r="C483" s="17"/>
      <c r="D483" s="17"/>
      <c r="E483" s="17"/>
      <c r="F483" s="17"/>
      <c r="G483" s="17"/>
      <c r="H483" s="17"/>
      <c r="I483" s="17"/>
      <c r="J483" s="18"/>
      <c r="K483" s="42"/>
      <c r="L483" s="37"/>
      <c r="M483" s="37"/>
      <c r="N483" s="37"/>
      <c r="O483" s="37"/>
      <c r="P483" s="37"/>
      <c r="Q483" s="37"/>
      <c r="R483" s="37"/>
      <c r="S483" s="37"/>
      <c r="T483" s="16"/>
    </row>
    <row r="484" spans="1:20" s="36" customFormat="1" ht="12.75" customHeight="1">
      <c r="A484" s="16"/>
      <c r="B484" s="17"/>
      <c r="C484" s="17"/>
      <c r="D484" s="17"/>
      <c r="E484" s="17"/>
      <c r="F484" s="17"/>
      <c r="G484" s="17"/>
      <c r="H484" s="17"/>
      <c r="I484" s="17"/>
      <c r="J484" s="18"/>
      <c r="K484" s="42"/>
      <c r="L484" s="37"/>
      <c r="M484" s="37"/>
      <c r="N484" s="37"/>
      <c r="O484" s="37"/>
      <c r="P484" s="37"/>
      <c r="Q484" s="37"/>
      <c r="R484" s="37"/>
      <c r="S484" s="37"/>
      <c r="T484" s="16"/>
    </row>
    <row r="485" spans="1:20" s="36" customFormat="1" ht="12.75" customHeight="1">
      <c r="A485" s="16"/>
      <c r="B485" s="17"/>
      <c r="C485" s="17"/>
      <c r="D485" s="17"/>
      <c r="E485" s="17"/>
      <c r="F485" s="17"/>
      <c r="G485" s="17"/>
      <c r="H485" s="17"/>
      <c r="I485" s="17"/>
      <c r="J485" s="18"/>
      <c r="K485" s="42"/>
      <c r="L485" s="37"/>
      <c r="M485" s="37"/>
      <c r="N485" s="37"/>
      <c r="O485" s="37"/>
      <c r="P485" s="37"/>
      <c r="Q485" s="37"/>
      <c r="R485" s="37"/>
      <c r="S485" s="37"/>
      <c r="T485" s="16"/>
    </row>
    <row r="486" spans="1:20" s="36" customFormat="1" ht="12.75" customHeight="1">
      <c r="A486" s="16"/>
      <c r="B486" s="17"/>
      <c r="C486" s="17"/>
      <c r="D486" s="17"/>
      <c r="E486" s="17"/>
      <c r="F486" s="17"/>
      <c r="G486" s="17"/>
      <c r="H486" s="17"/>
      <c r="I486" s="17"/>
      <c r="J486" s="18"/>
      <c r="K486" s="42"/>
      <c r="L486" s="37"/>
      <c r="M486" s="37"/>
      <c r="N486" s="37"/>
      <c r="O486" s="37"/>
      <c r="P486" s="37"/>
      <c r="Q486" s="37"/>
      <c r="R486" s="37"/>
      <c r="S486" s="37"/>
      <c r="T486" s="16"/>
    </row>
    <row r="487" spans="1:20" s="36" customFormat="1" ht="12.75" customHeight="1">
      <c r="A487" s="16"/>
      <c r="B487" s="17"/>
      <c r="C487" s="17"/>
      <c r="D487" s="17"/>
      <c r="E487" s="17"/>
      <c r="F487" s="17"/>
      <c r="G487" s="17"/>
      <c r="H487" s="17"/>
      <c r="I487" s="17"/>
      <c r="J487" s="18"/>
      <c r="K487" s="42"/>
      <c r="L487" s="37"/>
      <c r="M487" s="37"/>
      <c r="N487" s="37"/>
      <c r="O487" s="37"/>
      <c r="P487" s="37"/>
      <c r="Q487" s="37"/>
      <c r="R487" s="37"/>
      <c r="S487" s="37"/>
      <c r="T487" s="16"/>
    </row>
    <row r="488" spans="1:20" s="36" customFormat="1" ht="12.75" customHeight="1">
      <c r="A488" s="16"/>
      <c r="B488" s="17"/>
      <c r="C488" s="17"/>
      <c r="D488" s="17"/>
      <c r="E488" s="17"/>
      <c r="F488" s="17"/>
      <c r="G488" s="17"/>
      <c r="H488" s="17"/>
      <c r="I488" s="17"/>
      <c r="J488" s="18"/>
      <c r="K488" s="42"/>
      <c r="L488" s="37"/>
      <c r="M488" s="37"/>
      <c r="N488" s="37"/>
      <c r="O488" s="37"/>
      <c r="P488" s="37"/>
      <c r="Q488" s="37"/>
      <c r="R488" s="37"/>
      <c r="S488" s="37"/>
      <c r="T488" s="16"/>
    </row>
    <row r="489" spans="1:20" s="36" customFormat="1" ht="12.75" customHeight="1">
      <c r="A489" s="16"/>
      <c r="B489" s="17"/>
      <c r="C489" s="17"/>
      <c r="D489" s="17"/>
      <c r="E489" s="17"/>
      <c r="F489" s="17"/>
      <c r="G489" s="17"/>
      <c r="H489" s="17"/>
      <c r="I489" s="17"/>
      <c r="J489" s="18"/>
      <c r="K489" s="42"/>
      <c r="L489" s="37"/>
      <c r="M489" s="37"/>
      <c r="N489" s="37"/>
      <c r="O489" s="37"/>
      <c r="P489" s="37"/>
      <c r="Q489" s="37"/>
      <c r="R489" s="37"/>
      <c r="S489" s="37"/>
      <c r="T489" s="16"/>
    </row>
    <row r="490" spans="1:20" s="36" customFormat="1" ht="12.75" customHeight="1">
      <c r="A490" s="16"/>
      <c r="B490" s="17"/>
      <c r="C490" s="17"/>
      <c r="D490" s="17"/>
      <c r="E490" s="17"/>
      <c r="F490" s="17"/>
      <c r="G490" s="17"/>
      <c r="H490" s="17"/>
      <c r="I490" s="17"/>
      <c r="J490" s="18"/>
      <c r="K490" s="42"/>
      <c r="L490" s="37"/>
      <c r="M490" s="37"/>
      <c r="N490" s="37"/>
      <c r="O490" s="37"/>
      <c r="P490" s="37"/>
      <c r="Q490" s="37"/>
      <c r="R490" s="37"/>
      <c r="S490" s="37"/>
      <c r="T490" s="16"/>
    </row>
    <row r="491" spans="1:20" s="36" customFormat="1" ht="12.75" customHeight="1">
      <c r="A491" s="16"/>
      <c r="B491" s="17"/>
      <c r="C491" s="17"/>
      <c r="D491" s="17"/>
      <c r="E491" s="17"/>
      <c r="F491" s="17"/>
      <c r="G491" s="17"/>
      <c r="H491" s="17"/>
      <c r="I491" s="17"/>
      <c r="J491" s="18"/>
      <c r="K491" s="42"/>
      <c r="L491" s="37"/>
      <c r="M491" s="37"/>
      <c r="N491" s="37"/>
      <c r="O491" s="37"/>
      <c r="P491" s="37"/>
      <c r="Q491" s="37"/>
      <c r="R491" s="37"/>
      <c r="S491" s="37"/>
      <c r="T491" s="16"/>
    </row>
    <row r="492" spans="1:20" s="36" customFormat="1" ht="12.75" customHeight="1">
      <c r="A492" s="16"/>
      <c r="B492" s="17"/>
      <c r="C492" s="17"/>
      <c r="D492" s="17"/>
      <c r="E492" s="17"/>
      <c r="F492" s="17"/>
      <c r="G492" s="17"/>
      <c r="H492" s="17"/>
      <c r="I492" s="17"/>
      <c r="J492" s="18"/>
      <c r="K492" s="42"/>
      <c r="L492" s="37"/>
      <c r="M492" s="37"/>
      <c r="N492" s="37"/>
      <c r="O492" s="37"/>
      <c r="P492" s="37"/>
      <c r="Q492" s="37"/>
      <c r="R492" s="37"/>
      <c r="S492" s="37"/>
      <c r="T492" s="16"/>
    </row>
    <row r="493" spans="1:20" s="36" customFormat="1" ht="12.75" customHeight="1">
      <c r="A493" s="16"/>
      <c r="B493" s="17"/>
      <c r="C493" s="17"/>
      <c r="D493" s="17"/>
      <c r="E493" s="17"/>
      <c r="F493" s="17"/>
      <c r="G493" s="17"/>
      <c r="H493" s="17"/>
      <c r="I493" s="17"/>
      <c r="J493" s="18"/>
      <c r="K493" s="42"/>
      <c r="L493" s="37"/>
      <c r="M493" s="37"/>
      <c r="N493" s="37"/>
      <c r="O493" s="37"/>
      <c r="P493" s="37"/>
      <c r="Q493" s="37"/>
      <c r="R493" s="37"/>
      <c r="S493" s="37"/>
      <c r="T493" s="16"/>
    </row>
    <row r="494" spans="1:20" s="36" customFormat="1" ht="12.75" customHeight="1">
      <c r="A494" s="16"/>
      <c r="B494" s="17"/>
      <c r="C494" s="17"/>
      <c r="D494" s="17"/>
      <c r="E494" s="17"/>
      <c r="F494" s="17"/>
      <c r="G494" s="17"/>
      <c r="H494" s="17"/>
      <c r="I494" s="17"/>
      <c r="J494" s="18"/>
      <c r="K494" s="42"/>
      <c r="L494" s="37"/>
      <c r="M494" s="37"/>
      <c r="N494" s="37"/>
      <c r="O494" s="37"/>
      <c r="P494" s="37"/>
      <c r="Q494" s="37"/>
      <c r="R494" s="37"/>
      <c r="S494" s="37"/>
      <c r="T494" s="16"/>
    </row>
    <row r="495" spans="1:20" s="36" customFormat="1" ht="12.75" customHeight="1">
      <c r="A495" s="16"/>
      <c r="B495" s="17"/>
      <c r="C495" s="17"/>
      <c r="D495" s="17"/>
      <c r="E495" s="17"/>
      <c r="F495" s="17"/>
      <c r="G495" s="17"/>
      <c r="H495" s="17"/>
      <c r="I495" s="17"/>
      <c r="J495" s="18"/>
      <c r="K495" s="42"/>
      <c r="L495" s="37"/>
      <c r="M495" s="37"/>
      <c r="N495" s="37"/>
      <c r="O495" s="37"/>
      <c r="P495" s="37"/>
      <c r="Q495" s="37"/>
      <c r="R495" s="37"/>
      <c r="S495" s="37"/>
      <c r="T495" s="16"/>
    </row>
    <row r="496" spans="1:20" s="36" customFormat="1" ht="12.75" customHeight="1">
      <c r="A496" s="16"/>
      <c r="B496" s="17"/>
      <c r="C496" s="17"/>
      <c r="D496" s="17"/>
      <c r="E496" s="17"/>
      <c r="F496" s="17"/>
      <c r="G496" s="17"/>
      <c r="H496" s="17"/>
      <c r="I496" s="17"/>
      <c r="J496" s="18"/>
      <c r="K496" s="42"/>
      <c r="L496" s="37"/>
      <c r="M496" s="37"/>
      <c r="N496" s="37"/>
      <c r="O496" s="37"/>
      <c r="P496" s="37"/>
      <c r="Q496" s="37"/>
      <c r="R496" s="37"/>
      <c r="S496" s="37"/>
      <c r="T496" s="16"/>
    </row>
    <row r="497" spans="1:20" s="36" customFormat="1" ht="12.75" customHeight="1">
      <c r="A497" s="16"/>
      <c r="B497" s="17"/>
      <c r="C497" s="17"/>
      <c r="D497" s="17"/>
      <c r="E497" s="17"/>
      <c r="F497" s="17"/>
      <c r="G497" s="17"/>
      <c r="H497" s="17"/>
      <c r="I497" s="17"/>
      <c r="J497" s="18"/>
      <c r="K497" s="42"/>
      <c r="L497" s="37"/>
      <c r="M497" s="37"/>
      <c r="N497" s="37"/>
      <c r="O497" s="37"/>
      <c r="P497" s="37"/>
      <c r="Q497" s="37"/>
      <c r="R497" s="37"/>
      <c r="S497" s="37"/>
      <c r="T497" s="16"/>
    </row>
    <row r="498" spans="1:20" s="36" customFormat="1" ht="12.75" customHeight="1">
      <c r="A498" s="16"/>
      <c r="B498" s="17"/>
      <c r="C498" s="17"/>
      <c r="D498" s="17"/>
      <c r="E498" s="17"/>
      <c r="F498" s="17"/>
      <c r="G498" s="17"/>
      <c r="H498" s="17"/>
      <c r="I498" s="17"/>
      <c r="J498" s="18"/>
      <c r="K498" s="42"/>
      <c r="L498" s="37"/>
      <c r="M498" s="37"/>
      <c r="N498" s="37"/>
      <c r="O498" s="37"/>
      <c r="P498" s="37"/>
      <c r="Q498" s="37"/>
      <c r="R498" s="37"/>
      <c r="S498" s="37"/>
      <c r="T498" s="16"/>
    </row>
    <row r="499" spans="1:20" s="36" customFormat="1" ht="12.75" customHeight="1">
      <c r="A499" s="16"/>
      <c r="B499" s="17"/>
      <c r="C499" s="17"/>
      <c r="D499" s="17"/>
      <c r="E499" s="17"/>
      <c r="F499" s="17"/>
      <c r="G499" s="17"/>
      <c r="H499" s="17"/>
      <c r="I499" s="17"/>
      <c r="J499" s="18"/>
      <c r="K499" s="42"/>
      <c r="L499" s="37"/>
      <c r="M499" s="37"/>
      <c r="N499" s="37"/>
      <c r="O499" s="37"/>
      <c r="P499" s="37"/>
      <c r="Q499" s="37"/>
      <c r="R499" s="37"/>
      <c r="S499" s="37"/>
      <c r="T499" s="16"/>
    </row>
    <row r="500" spans="1:20" s="36" customFormat="1" ht="12.75" customHeight="1">
      <c r="A500" s="16"/>
      <c r="B500" s="17"/>
      <c r="C500" s="17"/>
      <c r="D500" s="17"/>
      <c r="E500" s="17"/>
      <c r="F500" s="17"/>
      <c r="G500" s="17"/>
      <c r="H500" s="17"/>
      <c r="I500" s="17"/>
      <c r="J500" s="18"/>
      <c r="K500" s="42"/>
      <c r="L500" s="37"/>
      <c r="M500" s="37"/>
      <c r="N500" s="37"/>
      <c r="O500" s="37"/>
      <c r="P500" s="37"/>
      <c r="Q500" s="37"/>
      <c r="R500" s="37"/>
      <c r="S500" s="37"/>
      <c r="T500" s="16"/>
    </row>
    <row r="501" spans="1:20" s="36" customFormat="1" ht="12.75" customHeight="1">
      <c r="A501" s="16"/>
      <c r="B501" s="17"/>
      <c r="C501" s="17"/>
      <c r="D501" s="17"/>
      <c r="E501" s="17"/>
      <c r="F501" s="17"/>
      <c r="G501" s="17"/>
      <c r="H501" s="17"/>
      <c r="I501" s="17"/>
      <c r="J501" s="18"/>
      <c r="K501" s="42"/>
      <c r="L501" s="37"/>
      <c r="M501" s="37"/>
      <c r="N501" s="37"/>
      <c r="O501" s="37"/>
      <c r="P501" s="37"/>
      <c r="Q501" s="37"/>
      <c r="R501" s="37"/>
      <c r="S501" s="37"/>
      <c r="T501" s="16"/>
    </row>
    <row r="502" spans="1:20" s="36" customFormat="1" ht="12.75" customHeight="1">
      <c r="A502" s="16"/>
      <c r="B502" s="17"/>
      <c r="C502" s="17"/>
      <c r="D502" s="17"/>
      <c r="E502" s="17"/>
      <c r="F502" s="17"/>
      <c r="G502" s="17"/>
      <c r="H502" s="17"/>
      <c r="I502" s="17"/>
      <c r="J502" s="18"/>
      <c r="K502" s="42"/>
      <c r="L502" s="37"/>
      <c r="M502" s="37"/>
      <c r="N502" s="37"/>
      <c r="O502" s="37"/>
      <c r="P502" s="37"/>
      <c r="Q502" s="37"/>
      <c r="R502" s="37"/>
      <c r="S502" s="37"/>
      <c r="T502" s="16"/>
    </row>
    <row r="503" spans="1:20" s="36" customFormat="1" ht="12.75" customHeight="1">
      <c r="A503" s="16"/>
      <c r="B503" s="17"/>
      <c r="C503" s="17"/>
      <c r="D503" s="17"/>
      <c r="E503" s="17"/>
      <c r="F503" s="17"/>
      <c r="G503" s="17"/>
      <c r="H503" s="17"/>
      <c r="I503" s="17"/>
      <c r="J503" s="18"/>
      <c r="K503" s="42"/>
      <c r="L503" s="37"/>
      <c r="M503" s="37"/>
      <c r="N503" s="37"/>
      <c r="O503" s="37"/>
      <c r="P503" s="37"/>
      <c r="Q503" s="37"/>
      <c r="R503" s="37"/>
      <c r="S503" s="37"/>
      <c r="T503" s="16"/>
    </row>
    <row r="504" spans="1:20" s="36" customFormat="1" ht="12.75" customHeight="1">
      <c r="A504" s="16"/>
      <c r="B504" s="17"/>
      <c r="C504" s="17"/>
      <c r="D504" s="17"/>
      <c r="E504" s="17"/>
      <c r="F504" s="17"/>
      <c r="G504" s="17"/>
      <c r="H504" s="17"/>
      <c r="I504" s="17"/>
      <c r="J504" s="18"/>
      <c r="K504" s="42"/>
      <c r="L504" s="37"/>
      <c r="M504" s="37"/>
      <c r="N504" s="37"/>
      <c r="O504" s="37"/>
      <c r="P504" s="37"/>
      <c r="Q504" s="37"/>
      <c r="R504" s="37"/>
      <c r="S504" s="37"/>
      <c r="T504" s="16"/>
    </row>
    <row r="505" spans="1:20" s="36" customFormat="1" ht="12.75" customHeight="1">
      <c r="A505" s="16"/>
      <c r="B505" s="17"/>
      <c r="C505" s="17"/>
      <c r="D505" s="17"/>
      <c r="E505" s="17"/>
      <c r="F505" s="17"/>
      <c r="G505" s="17"/>
      <c r="H505" s="17"/>
      <c r="I505" s="17"/>
      <c r="J505" s="18"/>
      <c r="K505" s="42"/>
      <c r="L505" s="37"/>
      <c r="M505" s="37"/>
      <c r="N505" s="37"/>
      <c r="O505" s="37"/>
      <c r="P505" s="37"/>
      <c r="Q505" s="37"/>
      <c r="R505" s="37"/>
      <c r="S505" s="37"/>
      <c r="T505" s="16"/>
    </row>
    <row r="506" spans="1:20" s="36" customFormat="1" ht="12.75" customHeight="1">
      <c r="A506" s="16"/>
      <c r="B506" s="17"/>
      <c r="C506" s="17"/>
      <c r="D506" s="17"/>
      <c r="E506" s="17"/>
      <c r="F506" s="17"/>
      <c r="G506" s="17"/>
      <c r="H506" s="17"/>
      <c r="I506" s="17"/>
      <c r="J506" s="18"/>
      <c r="K506" s="42"/>
      <c r="L506" s="37"/>
      <c r="M506" s="37"/>
      <c r="N506" s="37"/>
      <c r="O506" s="37"/>
      <c r="P506" s="37"/>
      <c r="Q506" s="37"/>
      <c r="R506" s="37"/>
      <c r="S506" s="37"/>
      <c r="T506" s="16"/>
    </row>
    <row r="507" spans="1:20" s="36" customFormat="1" ht="12.75" customHeight="1">
      <c r="A507" s="16"/>
      <c r="B507" s="17"/>
      <c r="C507" s="17"/>
      <c r="D507" s="17"/>
      <c r="E507" s="17"/>
      <c r="F507" s="17"/>
      <c r="G507" s="17"/>
      <c r="H507" s="17"/>
      <c r="I507" s="17"/>
      <c r="J507" s="18"/>
      <c r="K507" s="42"/>
      <c r="L507" s="37"/>
      <c r="M507" s="37"/>
      <c r="N507" s="37"/>
      <c r="O507" s="37"/>
      <c r="P507" s="37"/>
      <c r="Q507" s="37"/>
      <c r="R507" s="37"/>
      <c r="S507" s="37"/>
      <c r="T507" s="16"/>
    </row>
    <row r="508" spans="1:20" s="36" customFormat="1" ht="12.75" customHeight="1">
      <c r="A508" s="16"/>
      <c r="B508" s="17"/>
      <c r="C508" s="17"/>
      <c r="D508" s="17"/>
      <c r="E508" s="17"/>
      <c r="F508" s="17"/>
      <c r="G508" s="17"/>
      <c r="H508" s="17"/>
      <c r="I508" s="17"/>
      <c r="J508" s="18"/>
      <c r="K508" s="42"/>
      <c r="L508" s="37"/>
      <c r="M508" s="37"/>
      <c r="N508" s="37"/>
      <c r="O508" s="37"/>
      <c r="P508" s="37"/>
      <c r="Q508" s="37"/>
      <c r="R508" s="37"/>
      <c r="S508" s="37"/>
      <c r="T508" s="16"/>
    </row>
    <row r="509" spans="1:20" s="36" customFormat="1" ht="12.75" customHeight="1">
      <c r="A509" s="16"/>
      <c r="B509" s="17"/>
      <c r="C509" s="17"/>
      <c r="D509" s="17"/>
      <c r="E509" s="17"/>
      <c r="F509" s="17"/>
      <c r="G509" s="17"/>
      <c r="H509" s="17"/>
      <c r="I509" s="17"/>
      <c r="J509" s="18"/>
      <c r="K509" s="42"/>
      <c r="L509" s="37"/>
      <c r="M509" s="37"/>
      <c r="N509" s="37"/>
      <c r="O509" s="37"/>
      <c r="P509" s="37"/>
      <c r="Q509" s="37"/>
      <c r="R509" s="37"/>
      <c r="S509" s="37"/>
      <c r="T509" s="16"/>
    </row>
    <row r="510" spans="1:20" s="36" customFormat="1" ht="12.75" customHeight="1">
      <c r="A510" s="16"/>
      <c r="B510" s="17"/>
      <c r="C510" s="17"/>
      <c r="D510" s="17"/>
      <c r="E510" s="17"/>
      <c r="F510" s="17"/>
      <c r="G510" s="17"/>
      <c r="H510" s="17"/>
      <c r="I510" s="17"/>
      <c r="J510" s="18"/>
      <c r="K510" s="42"/>
      <c r="L510" s="37"/>
      <c r="M510" s="37"/>
      <c r="N510" s="37"/>
      <c r="O510" s="37"/>
      <c r="P510" s="37"/>
      <c r="Q510" s="37"/>
      <c r="R510" s="37"/>
      <c r="S510" s="37"/>
      <c r="T510" s="16"/>
    </row>
    <row r="511" spans="1:20" s="36" customFormat="1" ht="12.75" customHeight="1">
      <c r="A511" s="16"/>
      <c r="B511" s="17"/>
      <c r="C511" s="17"/>
      <c r="D511" s="17"/>
      <c r="E511" s="17"/>
      <c r="F511" s="17"/>
      <c r="G511" s="17"/>
      <c r="H511" s="17"/>
      <c r="I511" s="17"/>
      <c r="J511" s="18"/>
      <c r="K511" s="42"/>
      <c r="L511" s="37"/>
      <c r="M511" s="37"/>
      <c r="N511" s="37"/>
      <c r="O511" s="37"/>
      <c r="P511" s="37"/>
      <c r="Q511" s="37"/>
      <c r="R511" s="37"/>
      <c r="S511" s="37"/>
      <c r="T511" s="16"/>
    </row>
    <row r="512" spans="1:20" s="36" customFormat="1" ht="12.75" customHeight="1">
      <c r="A512" s="16"/>
      <c r="B512" s="17"/>
      <c r="C512" s="17"/>
      <c r="D512" s="17"/>
      <c r="E512" s="17"/>
      <c r="F512" s="17"/>
      <c r="G512" s="17"/>
      <c r="H512" s="17"/>
      <c r="I512" s="17"/>
      <c r="J512" s="18"/>
      <c r="K512" s="42"/>
      <c r="L512" s="37"/>
      <c r="M512" s="37"/>
      <c r="N512" s="37"/>
      <c r="O512" s="37"/>
      <c r="P512" s="37"/>
      <c r="Q512" s="37"/>
      <c r="R512" s="37"/>
      <c r="S512" s="37"/>
      <c r="T512" s="16"/>
    </row>
    <row r="513" spans="1:20" s="36" customFormat="1" ht="12.75" customHeight="1">
      <c r="A513" s="16"/>
      <c r="B513" s="17"/>
      <c r="C513" s="17"/>
      <c r="D513" s="17"/>
      <c r="E513" s="17"/>
      <c r="F513" s="17"/>
      <c r="G513" s="17"/>
      <c r="H513" s="17"/>
      <c r="I513" s="17"/>
      <c r="J513" s="18"/>
      <c r="K513" s="42"/>
      <c r="L513" s="37"/>
      <c r="M513" s="37"/>
      <c r="N513" s="37"/>
      <c r="O513" s="37"/>
      <c r="P513" s="37"/>
      <c r="Q513" s="37"/>
      <c r="R513" s="37"/>
      <c r="S513" s="37"/>
      <c r="T513" s="16"/>
    </row>
    <row r="514" spans="1:20" s="36" customFormat="1" ht="12.75" customHeight="1">
      <c r="A514" s="16"/>
      <c r="B514" s="17"/>
      <c r="C514" s="17"/>
      <c r="D514" s="17"/>
      <c r="E514" s="17"/>
      <c r="F514" s="17"/>
      <c r="G514" s="17"/>
      <c r="H514" s="17"/>
      <c r="I514" s="17"/>
      <c r="J514" s="18"/>
      <c r="K514" s="42"/>
      <c r="L514" s="37"/>
      <c r="M514" s="37"/>
      <c r="N514" s="37"/>
      <c r="O514" s="37"/>
      <c r="P514" s="37"/>
      <c r="Q514" s="37"/>
      <c r="R514" s="37"/>
      <c r="S514" s="37"/>
      <c r="T514" s="16"/>
    </row>
    <row r="515" spans="1:20" s="36" customFormat="1" ht="12.75" customHeight="1">
      <c r="A515" s="16"/>
      <c r="B515" s="17"/>
      <c r="C515" s="17"/>
      <c r="D515" s="17"/>
      <c r="E515" s="17"/>
      <c r="F515" s="17"/>
      <c r="G515" s="17"/>
      <c r="H515" s="17"/>
      <c r="I515" s="17"/>
      <c r="J515" s="18"/>
      <c r="K515" s="42"/>
      <c r="L515" s="37"/>
      <c r="M515" s="37"/>
      <c r="N515" s="37"/>
      <c r="O515" s="37"/>
      <c r="P515" s="37"/>
      <c r="Q515" s="37"/>
      <c r="R515" s="37"/>
      <c r="S515" s="37"/>
      <c r="T515" s="16"/>
    </row>
    <row r="516" spans="1:20" s="36" customFormat="1" ht="12.75" customHeight="1">
      <c r="A516" s="16"/>
      <c r="B516" s="17"/>
      <c r="C516" s="17"/>
      <c r="D516" s="17"/>
      <c r="E516" s="17"/>
      <c r="F516" s="17"/>
      <c r="G516" s="17"/>
      <c r="H516" s="17"/>
      <c r="I516" s="17"/>
      <c r="J516" s="18"/>
      <c r="K516" s="42"/>
      <c r="L516" s="37"/>
      <c r="M516" s="37"/>
      <c r="N516" s="37"/>
      <c r="O516" s="37"/>
      <c r="P516" s="37"/>
      <c r="Q516" s="37"/>
      <c r="R516" s="37"/>
      <c r="S516" s="37"/>
      <c r="T516" s="16"/>
    </row>
    <row r="517" spans="1:20" s="36" customFormat="1" ht="12.75" customHeight="1">
      <c r="A517" s="16"/>
      <c r="B517" s="17"/>
      <c r="C517" s="17"/>
      <c r="D517" s="17"/>
      <c r="E517" s="17"/>
      <c r="F517" s="17"/>
      <c r="G517" s="17"/>
      <c r="H517" s="17"/>
      <c r="I517" s="17"/>
      <c r="J517" s="18"/>
      <c r="K517" s="42"/>
      <c r="L517" s="37"/>
      <c r="M517" s="37"/>
      <c r="N517" s="37"/>
      <c r="O517" s="37"/>
      <c r="P517" s="37"/>
      <c r="Q517" s="37"/>
      <c r="R517" s="37"/>
      <c r="S517" s="37"/>
      <c r="T517" s="16"/>
    </row>
    <row r="518" spans="1:20" s="36" customFormat="1" ht="12.75" customHeight="1">
      <c r="A518" s="16"/>
      <c r="B518" s="17"/>
      <c r="C518" s="17"/>
      <c r="D518" s="17"/>
      <c r="E518" s="17"/>
      <c r="F518" s="17"/>
      <c r="G518" s="17"/>
      <c r="H518" s="17"/>
      <c r="I518" s="17"/>
      <c r="J518" s="18"/>
      <c r="K518" s="42"/>
      <c r="L518" s="37"/>
      <c r="M518" s="37"/>
      <c r="N518" s="37"/>
      <c r="O518" s="37"/>
      <c r="P518" s="37"/>
      <c r="Q518" s="37"/>
      <c r="R518" s="37"/>
      <c r="S518" s="37"/>
      <c r="T518" s="16"/>
    </row>
    <row r="519" spans="1:20" s="36" customFormat="1" ht="12.75" customHeight="1">
      <c r="A519" s="16"/>
      <c r="B519" s="17"/>
      <c r="C519" s="17"/>
      <c r="D519" s="17"/>
      <c r="E519" s="17"/>
      <c r="F519" s="17"/>
      <c r="G519" s="17"/>
      <c r="H519" s="17"/>
      <c r="I519" s="17"/>
      <c r="J519" s="18"/>
      <c r="K519" s="42"/>
      <c r="L519" s="37"/>
      <c r="M519" s="37"/>
      <c r="N519" s="37"/>
      <c r="O519" s="37"/>
      <c r="P519" s="37"/>
      <c r="Q519" s="37"/>
      <c r="R519" s="37"/>
      <c r="S519" s="37"/>
      <c r="T519" s="16"/>
    </row>
    <row r="520" spans="1:20" s="36" customFormat="1" ht="12.75" customHeight="1">
      <c r="A520" s="16"/>
      <c r="B520" s="17"/>
      <c r="C520" s="17"/>
      <c r="D520" s="17"/>
      <c r="E520" s="17"/>
      <c r="F520" s="17"/>
      <c r="G520" s="17"/>
      <c r="H520" s="17"/>
      <c r="I520" s="17"/>
      <c r="J520" s="18"/>
      <c r="K520" s="42"/>
      <c r="L520" s="37"/>
      <c r="M520" s="37"/>
      <c r="N520" s="37"/>
      <c r="O520" s="37"/>
      <c r="P520" s="37"/>
      <c r="Q520" s="37"/>
      <c r="R520" s="37"/>
      <c r="S520" s="37"/>
      <c r="T520" s="16"/>
    </row>
    <row r="521" spans="1:20" s="36" customFormat="1" ht="12.75" customHeight="1">
      <c r="A521" s="16"/>
      <c r="B521" s="17"/>
      <c r="C521" s="17"/>
      <c r="D521" s="17"/>
      <c r="E521" s="17"/>
      <c r="F521" s="17"/>
      <c r="G521" s="17"/>
      <c r="H521" s="17"/>
      <c r="I521" s="17"/>
      <c r="J521" s="18"/>
      <c r="K521" s="42"/>
      <c r="L521" s="37"/>
      <c r="M521" s="37"/>
      <c r="N521" s="37"/>
      <c r="O521" s="37"/>
      <c r="P521" s="37"/>
      <c r="Q521" s="37"/>
      <c r="R521" s="37"/>
      <c r="S521" s="37"/>
      <c r="T521" s="16"/>
    </row>
    <row r="522" spans="1:20" s="36" customFormat="1" ht="12.75" customHeight="1">
      <c r="A522" s="16"/>
      <c r="B522" s="17"/>
      <c r="C522" s="17"/>
      <c r="D522" s="17"/>
      <c r="E522" s="17"/>
      <c r="F522" s="17"/>
      <c r="G522" s="17"/>
      <c r="H522" s="17"/>
      <c r="I522" s="17"/>
      <c r="J522" s="18"/>
      <c r="K522" s="42"/>
      <c r="L522" s="37"/>
      <c r="M522" s="37"/>
      <c r="N522" s="37"/>
      <c r="O522" s="37"/>
      <c r="P522" s="37"/>
      <c r="Q522" s="37"/>
      <c r="R522" s="37"/>
      <c r="S522" s="37"/>
      <c r="T522" s="16"/>
    </row>
    <row r="523" spans="1:20" s="36" customFormat="1" ht="12.75" customHeight="1">
      <c r="A523" s="16"/>
      <c r="B523" s="17"/>
      <c r="C523" s="17"/>
      <c r="D523" s="17"/>
      <c r="E523" s="17"/>
      <c r="F523" s="17"/>
      <c r="G523" s="17"/>
      <c r="H523" s="17"/>
      <c r="I523" s="17"/>
      <c r="J523" s="18"/>
      <c r="K523" s="42"/>
      <c r="L523" s="37"/>
      <c r="M523" s="37"/>
      <c r="N523" s="37"/>
      <c r="O523" s="37"/>
      <c r="P523" s="37"/>
      <c r="Q523" s="37"/>
      <c r="R523" s="37"/>
      <c r="S523" s="37"/>
      <c r="T523" s="16"/>
    </row>
    <row r="524" spans="1:20" s="36" customFormat="1" ht="12.75" customHeight="1">
      <c r="A524" s="16"/>
      <c r="B524" s="17"/>
      <c r="C524" s="17"/>
      <c r="D524" s="17"/>
      <c r="E524" s="17"/>
      <c r="F524" s="17"/>
      <c r="G524" s="17"/>
      <c r="H524" s="17"/>
      <c r="I524" s="17"/>
      <c r="J524" s="18"/>
      <c r="K524" s="42"/>
      <c r="L524" s="37"/>
      <c r="M524" s="37"/>
      <c r="N524" s="37"/>
      <c r="O524" s="37"/>
      <c r="P524" s="37"/>
      <c r="Q524" s="37"/>
      <c r="R524" s="37"/>
      <c r="S524" s="37"/>
      <c r="T524" s="16"/>
    </row>
    <row r="525" spans="1:20" s="36" customFormat="1" ht="12.75" customHeight="1">
      <c r="A525" s="16"/>
      <c r="B525" s="17"/>
      <c r="C525" s="17"/>
      <c r="D525" s="17"/>
      <c r="E525" s="17"/>
      <c r="F525" s="17"/>
      <c r="G525" s="17"/>
      <c r="H525" s="17"/>
      <c r="I525" s="17"/>
      <c r="J525" s="18"/>
      <c r="K525" s="42"/>
      <c r="L525" s="37"/>
      <c r="M525" s="37"/>
      <c r="N525" s="37"/>
      <c r="O525" s="37"/>
      <c r="P525" s="37"/>
      <c r="Q525" s="37"/>
      <c r="R525" s="37"/>
      <c r="S525" s="37"/>
      <c r="T525" s="16"/>
    </row>
    <row r="526" spans="1:20" s="36" customFormat="1" ht="12.75" customHeight="1">
      <c r="A526" s="16"/>
      <c r="B526" s="17"/>
      <c r="C526" s="17"/>
      <c r="D526" s="17"/>
      <c r="E526" s="17"/>
      <c r="F526" s="17"/>
      <c r="G526" s="17"/>
      <c r="H526" s="17"/>
      <c r="I526" s="17"/>
      <c r="J526" s="18"/>
      <c r="K526" s="42"/>
      <c r="L526" s="37"/>
      <c r="M526" s="37"/>
      <c r="N526" s="37"/>
      <c r="O526" s="37"/>
      <c r="P526" s="37"/>
      <c r="Q526" s="37"/>
      <c r="R526" s="37"/>
      <c r="S526" s="37"/>
      <c r="T526" s="16"/>
    </row>
    <row r="527" spans="1:20" s="36" customFormat="1" ht="12.75" customHeight="1">
      <c r="A527" s="16"/>
      <c r="B527" s="17"/>
      <c r="C527" s="17"/>
      <c r="D527" s="17"/>
      <c r="E527" s="17"/>
      <c r="F527" s="17"/>
      <c r="G527" s="17"/>
      <c r="H527" s="17"/>
      <c r="I527" s="17"/>
      <c r="J527" s="18"/>
      <c r="K527" s="42"/>
      <c r="L527" s="37"/>
      <c r="M527" s="37"/>
      <c r="N527" s="37"/>
      <c r="O527" s="37"/>
      <c r="P527" s="37"/>
      <c r="Q527" s="37"/>
      <c r="R527" s="37"/>
      <c r="S527" s="37"/>
      <c r="T527" s="16"/>
    </row>
    <row r="528" spans="1:20" s="36" customFormat="1" ht="12.75" customHeight="1">
      <c r="A528" s="16"/>
      <c r="B528" s="17"/>
      <c r="C528" s="17"/>
      <c r="D528" s="17"/>
      <c r="E528" s="17"/>
      <c r="F528" s="17"/>
      <c r="G528" s="17"/>
      <c r="H528" s="17"/>
      <c r="I528" s="17"/>
      <c r="J528" s="18"/>
      <c r="K528" s="42"/>
      <c r="L528" s="37"/>
      <c r="M528" s="37"/>
      <c r="N528" s="37"/>
      <c r="O528" s="37"/>
      <c r="P528" s="37"/>
      <c r="Q528" s="37"/>
      <c r="R528" s="37"/>
      <c r="S528" s="37"/>
      <c r="T528" s="16"/>
    </row>
    <row r="529" spans="1:20" s="36" customFormat="1" ht="12.75" customHeight="1">
      <c r="A529" s="16"/>
      <c r="B529" s="17"/>
      <c r="C529" s="17"/>
      <c r="D529" s="17"/>
      <c r="E529" s="17"/>
      <c r="F529" s="17"/>
      <c r="G529" s="17"/>
      <c r="H529" s="17"/>
      <c r="I529" s="17"/>
      <c r="J529" s="18"/>
      <c r="K529" s="42"/>
      <c r="L529" s="37"/>
      <c r="M529" s="37"/>
      <c r="N529" s="37"/>
      <c r="O529" s="37"/>
      <c r="P529" s="37"/>
      <c r="Q529" s="37"/>
      <c r="R529" s="37"/>
      <c r="S529" s="37"/>
      <c r="T529" s="16"/>
    </row>
    <row r="530" spans="1:20" s="36" customFormat="1" ht="12.75" customHeight="1">
      <c r="A530" s="16"/>
      <c r="B530" s="17"/>
      <c r="C530" s="17"/>
      <c r="D530" s="17"/>
      <c r="E530" s="17"/>
      <c r="F530" s="17"/>
      <c r="G530" s="17"/>
      <c r="H530" s="17"/>
      <c r="I530" s="17"/>
      <c r="J530" s="18"/>
      <c r="K530" s="42"/>
      <c r="L530" s="37"/>
      <c r="M530" s="37"/>
      <c r="N530" s="37"/>
      <c r="O530" s="37"/>
      <c r="P530" s="37"/>
      <c r="Q530" s="37"/>
      <c r="R530" s="37"/>
      <c r="S530" s="37"/>
      <c r="T530" s="16"/>
    </row>
    <row r="531" spans="1:20" s="36" customFormat="1" ht="12.75" customHeight="1">
      <c r="A531" s="16"/>
      <c r="B531" s="17"/>
      <c r="C531" s="17"/>
      <c r="D531" s="17"/>
      <c r="E531" s="17"/>
      <c r="F531" s="17"/>
      <c r="G531" s="17"/>
      <c r="H531" s="17"/>
      <c r="I531" s="17"/>
      <c r="J531" s="18"/>
      <c r="K531" s="42"/>
      <c r="L531" s="37"/>
      <c r="M531" s="37"/>
      <c r="N531" s="37"/>
      <c r="O531" s="37"/>
      <c r="P531" s="37"/>
      <c r="Q531" s="37"/>
      <c r="R531" s="37"/>
      <c r="S531" s="37"/>
      <c r="T531" s="16"/>
    </row>
    <row r="532" spans="1:20" s="36" customFormat="1" ht="12.75" customHeight="1">
      <c r="A532" s="16"/>
      <c r="B532" s="17"/>
      <c r="C532" s="17"/>
      <c r="D532" s="17"/>
      <c r="E532" s="17"/>
      <c r="F532" s="17"/>
      <c r="G532" s="17"/>
      <c r="H532" s="17"/>
      <c r="I532" s="17"/>
      <c r="J532" s="18"/>
      <c r="K532" s="42"/>
      <c r="L532" s="37"/>
      <c r="M532" s="37"/>
      <c r="N532" s="37"/>
      <c r="O532" s="37"/>
      <c r="P532" s="37"/>
      <c r="Q532" s="37"/>
      <c r="R532" s="37"/>
      <c r="S532" s="37"/>
      <c r="T532" s="16"/>
    </row>
    <row r="533" spans="1:20" s="36" customFormat="1" ht="12.75" customHeight="1">
      <c r="A533" s="16"/>
      <c r="B533" s="17"/>
      <c r="C533" s="17"/>
      <c r="D533" s="17"/>
      <c r="E533" s="17"/>
      <c r="F533" s="17"/>
      <c r="G533" s="17"/>
      <c r="H533" s="17"/>
      <c r="I533" s="17"/>
      <c r="J533" s="18"/>
      <c r="K533" s="42"/>
      <c r="L533" s="37"/>
      <c r="M533" s="37"/>
      <c r="N533" s="37"/>
      <c r="O533" s="37"/>
      <c r="P533" s="37"/>
      <c r="Q533" s="37"/>
      <c r="R533" s="37"/>
      <c r="S533" s="37"/>
      <c r="T533" s="16"/>
    </row>
    <row r="534" spans="1:20" s="36" customFormat="1" ht="12.75" customHeight="1">
      <c r="A534" s="16"/>
      <c r="B534" s="17"/>
      <c r="C534" s="17"/>
      <c r="D534" s="17"/>
      <c r="E534" s="17"/>
      <c r="F534" s="17"/>
      <c r="G534" s="17"/>
      <c r="H534" s="17"/>
      <c r="I534" s="17"/>
      <c r="J534" s="18"/>
      <c r="K534" s="42"/>
      <c r="L534" s="37"/>
      <c r="M534" s="37"/>
      <c r="N534" s="37"/>
      <c r="O534" s="37"/>
      <c r="P534" s="37"/>
      <c r="Q534" s="37"/>
      <c r="R534" s="37"/>
      <c r="S534" s="37"/>
      <c r="T534" s="16"/>
    </row>
    <row r="535" spans="1:20" s="36" customFormat="1" ht="12.75" customHeight="1">
      <c r="A535" s="16"/>
      <c r="B535" s="17"/>
      <c r="C535" s="17"/>
      <c r="D535" s="17"/>
      <c r="E535" s="17"/>
      <c r="F535" s="17"/>
      <c r="G535" s="17"/>
      <c r="H535" s="17"/>
      <c r="I535" s="17"/>
      <c r="J535" s="18"/>
      <c r="K535" s="42"/>
      <c r="L535" s="37"/>
      <c r="M535" s="37"/>
      <c r="N535" s="37"/>
      <c r="O535" s="37"/>
      <c r="P535" s="37"/>
      <c r="Q535" s="37"/>
      <c r="R535" s="37"/>
      <c r="S535" s="37"/>
      <c r="T535" s="16"/>
    </row>
    <row r="536" spans="1:20" s="36" customFormat="1" ht="12.75" customHeight="1">
      <c r="A536" s="16"/>
      <c r="B536" s="17"/>
      <c r="C536" s="17"/>
      <c r="D536" s="17"/>
      <c r="E536" s="17"/>
      <c r="F536" s="17"/>
      <c r="G536" s="17"/>
      <c r="H536" s="17"/>
      <c r="I536" s="17"/>
      <c r="J536" s="18"/>
      <c r="K536" s="42"/>
      <c r="L536" s="37"/>
      <c r="M536" s="37"/>
      <c r="N536" s="37"/>
      <c r="O536" s="37"/>
      <c r="P536" s="37"/>
      <c r="Q536" s="37"/>
      <c r="R536" s="37"/>
      <c r="S536" s="37"/>
      <c r="T536" s="16"/>
    </row>
    <row r="537" spans="1:20" s="36" customFormat="1" ht="12.75" customHeight="1">
      <c r="A537" s="16"/>
      <c r="B537" s="17"/>
      <c r="C537" s="17"/>
      <c r="D537" s="17"/>
      <c r="E537" s="17"/>
      <c r="F537" s="17"/>
      <c r="G537" s="17"/>
      <c r="H537" s="17"/>
      <c r="I537" s="17"/>
      <c r="J537" s="18"/>
      <c r="K537" s="42"/>
      <c r="L537" s="37"/>
      <c r="M537" s="37"/>
      <c r="N537" s="37"/>
      <c r="O537" s="37"/>
      <c r="P537" s="37"/>
      <c r="Q537" s="37"/>
      <c r="R537" s="37"/>
      <c r="S537" s="37"/>
      <c r="T537" s="16"/>
    </row>
    <row r="538" spans="1:20" s="36" customFormat="1" ht="12.75" customHeight="1">
      <c r="A538" s="16"/>
      <c r="B538" s="17"/>
      <c r="C538" s="17"/>
      <c r="D538" s="17"/>
      <c r="E538" s="17"/>
      <c r="F538" s="17"/>
      <c r="G538" s="17"/>
      <c r="H538" s="17"/>
      <c r="I538" s="17"/>
      <c r="J538" s="18"/>
      <c r="K538" s="42"/>
      <c r="L538" s="37"/>
      <c r="M538" s="37"/>
      <c r="N538" s="37"/>
      <c r="O538" s="37"/>
      <c r="P538" s="37"/>
      <c r="Q538" s="37"/>
      <c r="R538" s="37"/>
      <c r="S538" s="37"/>
      <c r="T538" s="16"/>
    </row>
    <row r="539" spans="1:20" s="36" customFormat="1" ht="12.75" customHeight="1">
      <c r="A539" s="16"/>
      <c r="B539" s="17"/>
      <c r="C539" s="17"/>
      <c r="D539" s="17"/>
      <c r="E539" s="17"/>
      <c r="F539" s="17"/>
      <c r="G539" s="17"/>
      <c r="H539" s="17"/>
      <c r="I539" s="17"/>
      <c r="J539" s="18"/>
      <c r="K539" s="42"/>
      <c r="L539" s="37"/>
      <c r="M539" s="37"/>
      <c r="N539" s="37"/>
      <c r="O539" s="37"/>
      <c r="P539" s="37"/>
      <c r="Q539" s="37"/>
      <c r="R539" s="37"/>
      <c r="S539" s="37"/>
      <c r="T539" s="16"/>
    </row>
    <row r="540" spans="1:20" s="36" customFormat="1" ht="12.75" customHeight="1">
      <c r="A540" s="16"/>
      <c r="B540" s="17"/>
      <c r="C540" s="17"/>
      <c r="D540" s="17"/>
      <c r="E540" s="17"/>
      <c r="F540" s="17"/>
      <c r="G540" s="17"/>
      <c r="H540" s="17"/>
      <c r="I540" s="17"/>
      <c r="J540" s="18"/>
      <c r="K540" s="42"/>
      <c r="L540" s="37"/>
      <c r="M540" s="37"/>
      <c r="N540" s="37"/>
      <c r="O540" s="37"/>
      <c r="P540" s="37"/>
      <c r="Q540" s="37"/>
      <c r="R540" s="37"/>
      <c r="S540" s="37"/>
      <c r="T540" s="16"/>
    </row>
    <row r="541" spans="1:20" s="36" customFormat="1" ht="12.75" customHeight="1">
      <c r="A541" s="16"/>
      <c r="B541" s="17"/>
      <c r="C541" s="17"/>
      <c r="D541" s="17"/>
      <c r="E541" s="17"/>
      <c r="F541" s="17"/>
      <c r="G541" s="17"/>
      <c r="H541" s="17"/>
      <c r="I541" s="17"/>
      <c r="J541" s="18"/>
      <c r="K541" s="42"/>
      <c r="L541" s="37"/>
      <c r="M541" s="37"/>
      <c r="N541" s="37"/>
      <c r="O541" s="37"/>
      <c r="P541" s="37"/>
      <c r="Q541" s="37"/>
      <c r="R541" s="37"/>
      <c r="S541" s="37"/>
      <c r="T541" s="16"/>
    </row>
    <row r="542" spans="1:20" s="36" customFormat="1" ht="12.75" customHeight="1">
      <c r="A542" s="16"/>
      <c r="B542" s="17"/>
      <c r="C542" s="17"/>
      <c r="D542" s="17"/>
      <c r="E542" s="17"/>
      <c r="F542" s="17"/>
      <c r="G542" s="17"/>
      <c r="H542" s="17"/>
      <c r="I542" s="17"/>
      <c r="J542" s="18"/>
      <c r="K542" s="42"/>
      <c r="L542" s="37"/>
      <c r="M542" s="37"/>
      <c r="N542" s="37"/>
      <c r="O542" s="37"/>
      <c r="P542" s="37"/>
      <c r="Q542" s="37"/>
      <c r="R542" s="37"/>
      <c r="S542" s="37"/>
      <c r="T542" s="16"/>
    </row>
    <row r="543" spans="1:20" s="36" customFormat="1" ht="12.75" customHeight="1">
      <c r="A543" s="16"/>
      <c r="B543" s="17"/>
      <c r="C543" s="17"/>
      <c r="D543" s="17"/>
      <c r="E543" s="17"/>
      <c r="F543" s="17"/>
      <c r="G543" s="17"/>
      <c r="H543" s="17"/>
      <c r="I543" s="17"/>
      <c r="J543" s="18"/>
      <c r="K543" s="42"/>
      <c r="L543" s="37"/>
      <c r="M543" s="37"/>
      <c r="N543" s="37"/>
      <c r="O543" s="37"/>
      <c r="P543" s="37"/>
      <c r="Q543" s="37"/>
      <c r="R543" s="37"/>
      <c r="S543" s="37"/>
      <c r="T543" s="16"/>
    </row>
    <row r="544" spans="1:20" s="36" customFormat="1" ht="12.75" customHeight="1">
      <c r="A544" s="16"/>
      <c r="B544" s="17"/>
      <c r="C544" s="17"/>
      <c r="D544" s="17"/>
      <c r="E544" s="17"/>
      <c r="F544" s="17"/>
      <c r="G544" s="17"/>
      <c r="H544" s="17"/>
      <c r="I544" s="17"/>
      <c r="J544" s="18"/>
      <c r="K544" s="42"/>
      <c r="L544" s="37"/>
      <c r="M544" s="37"/>
      <c r="N544" s="37"/>
      <c r="O544" s="37"/>
      <c r="P544" s="37"/>
      <c r="Q544" s="37"/>
      <c r="R544" s="37"/>
      <c r="S544" s="37"/>
      <c r="T544" s="16"/>
    </row>
    <row r="545" spans="1:20" s="36" customFormat="1" ht="12.75" customHeight="1">
      <c r="A545" s="16"/>
      <c r="B545" s="17"/>
      <c r="C545" s="17"/>
      <c r="D545" s="17"/>
      <c r="E545" s="17"/>
      <c r="F545" s="17"/>
      <c r="G545" s="17"/>
      <c r="H545" s="17"/>
      <c r="I545" s="17"/>
      <c r="J545" s="18"/>
      <c r="K545" s="42"/>
      <c r="L545" s="37"/>
      <c r="M545" s="37"/>
      <c r="N545" s="37"/>
      <c r="O545" s="37"/>
      <c r="P545" s="37"/>
      <c r="Q545" s="37"/>
      <c r="R545" s="37"/>
      <c r="S545" s="37"/>
      <c r="T545" s="16"/>
    </row>
    <row r="546" spans="1:20" s="36" customFormat="1" ht="12.75" customHeight="1">
      <c r="A546" s="16"/>
      <c r="B546" s="17"/>
      <c r="C546" s="17"/>
      <c r="D546" s="17"/>
      <c r="E546" s="17"/>
      <c r="F546" s="17"/>
      <c r="G546" s="17"/>
      <c r="H546" s="17"/>
      <c r="I546" s="17"/>
      <c r="J546" s="18"/>
      <c r="K546" s="42"/>
      <c r="L546" s="37"/>
      <c r="M546" s="37"/>
      <c r="N546" s="37"/>
      <c r="O546" s="37"/>
      <c r="P546" s="37"/>
      <c r="Q546" s="37"/>
      <c r="R546" s="37"/>
      <c r="S546" s="37"/>
      <c r="T546" s="16"/>
    </row>
    <row r="547" spans="1:20" s="36" customFormat="1" ht="12.75" customHeight="1">
      <c r="A547" s="16"/>
      <c r="B547" s="17"/>
      <c r="C547" s="17"/>
      <c r="D547" s="17"/>
      <c r="E547" s="17"/>
      <c r="F547" s="17"/>
      <c r="G547" s="17"/>
      <c r="H547" s="17"/>
      <c r="I547" s="17"/>
      <c r="J547" s="18"/>
      <c r="K547" s="42"/>
      <c r="L547" s="37"/>
      <c r="M547" s="37"/>
      <c r="N547" s="37"/>
      <c r="O547" s="37"/>
      <c r="P547" s="37"/>
      <c r="Q547" s="37"/>
      <c r="R547" s="37"/>
      <c r="S547" s="37"/>
      <c r="T547" s="16"/>
    </row>
    <row r="548" spans="1:20" s="36" customFormat="1" ht="12.75" customHeight="1">
      <c r="A548" s="16"/>
      <c r="B548" s="17"/>
      <c r="C548" s="17"/>
      <c r="D548" s="17"/>
      <c r="E548" s="17"/>
      <c r="F548" s="17"/>
      <c r="G548" s="17"/>
      <c r="H548" s="17"/>
      <c r="I548" s="17"/>
      <c r="J548" s="18"/>
      <c r="K548" s="42"/>
      <c r="L548" s="37"/>
      <c r="M548" s="37"/>
      <c r="N548" s="37"/>
      <c r="O548" s="37"/>
      <c r="P548" s="37"/>
      <c r="Q548" s="37"/>
      <c r="R548" s="37"/>
      <c r="S548" s="37"/>
      <c r="T548" s="16"/>
    </row>
    <row r="549" spans="1:20" s="36" customFormat="1" ht="12.75" customHeight="1">
      <c r="A549" s="16"/>
      <c r="B549" s="17"/>
      <c r="C549" s="17"/>
      <c r="D549" s="17"/>
      <c r="E549" s="17"/>
      <c r="F549" s="17"/>
      <c r="G549" s="17"/>
      <c r="H549" s="17"/>
      <c r="I549" s="17"/>
      <c r="J549" s="18"/>
      <c r="K549" s="42"/>
      <c r="L549" s="37"/>
      <c r="M549" s="37"/>
      <c r="N549" s="37"/>
      <c r="O549" s="37"/>
      <c r="P549" s="37"/>
      <c r="Q549" s="37"/>
      <c r="R549" s="37"/>
      <c r="S549" s="37"/>
      <c r="T549" s="16"/>
    </row>
    <row r="550" spans="1:20" s="36" customFormat="1" ht="12.75" customHeight="1">
      <c r="A550" s="16"/>
      <c r="B550" s="17"/>
      <c r="C550" s="17"/>
      <c r="D550" s="17"/>
      <c r="E550" s="17"/>
      <c r="F550" s="17"/>
      <c r="G550" s="17"/>
      <c r="H550" s="17"/>
      <c r="I550" s="17"/>
      <c r="J550" s="18"/>
      <c r="K550" s="42"/>
      <c r="L550" s="37"/>
      <c r="M550" s="37"/>
      <c r="N550" s="37"/>
      <c r="O550" s="37"/>
      <c r="P550" s="37"/>
      <c r="Q550" s="37"/>
      <c r="R550" s="37"/>
      <c r="S550" s="37"/>
      <c r="T550" s="16"/>
    </row>
    <row r="551" spans="1:20" s="36" customFormat="1" ht="12.75" customHeight="1">
      <c r="A551" s="16"/>
      <c r="B551" s="17"/>
      <c r="C551" s="17"/>
      <c r="D551" s="17"/>
      <c r="E551" s="17"/>
      <c r="F551" s="17"/>
      <c r="G551" s="17"/>
      <c r="H551" s="17"/>
      <c r="I551" s="17"/>
      <c r="J551" s="18"/>
      <c r="K551" s="42"/>
      <c r="L551" s="37"/>
      <c r="M551" s="37"/>
      <c r="N551" s="37"/>
      <c r="O551" s="37"/>
      <c r="P551" s="37"/>
      <c r="Q551" s="37"/>
      <c r="R551" s="37"/>
      <c r="S551" s="37"/>
      <c r="T551" s="16"/>
    </row>
    <row r="552" spans="1:20" s="36" customFormat="1" ht="12.75" customHeight="1">
      <c r="A552" s="16"/>
      <c r="B552" s="17"/>
      <c r="C552" s="17"/>
      <c r="D552" s="17"/>
      <c r="E552" s="17"/>
      <c r="F552" s="17"/>
      <c r="G552" s="17"/>
      <c r="H552" s="17"/>
      <c r="I552" s="17"/>
      <c r="J552" s="18"/>
      <c r="K552" s="42"/>
      <c r="L552" s="37"/>
      <c r="M552" s="37"/>
      <c r="N552" s="37"/>
      <c r="O552" s="37"/>
      <c r="P552" s="37"/>
      <c r="Q552" s="37"/>
      <c r="R552" s="37"/>
      <c r="S552" s="37"/>
      <c r="T552" s="16"/>
    </row>
    <row r="553" spans="1:20" s="36" customFormat="1" ht="12.75" customHeight="1">
      <c r="A553" s="16"/>
      <c r="B553" s="17"/>
      <c r="C553" s="17"/>
      <c r="D553" s="17"/>
      <c r="E553" s="17"/>
      <c r="F553" s="17"/>
      <c r="G553" s="17"/>
      <c r="H553" s="17"/>
      <c r="I553" s="17"/>
      <c r="J553" s="18"/>
      <c r="K553" s="42"/>
      <c r="L553" s="37"/>
      <c r="M553" s="37"/>
      <c r="N553" s="37"/>
      <c r="O553" s="37"/>
      <c r="P553" s="37"/>
      <c r="Q553" s="37"/>
      <c r="R553" s="37"/>
      <c r="S553" s="37"/>
      <c r="T553" s="16"/>
    </row>
    <row r="554" spans="1:20" s="36" customFormat="1" ht="12.75" customHeight="1">
      <c r="A554" s="16"/>
      <c r="B554" s="17"/>
      <c r="C554" s="17"/>
      <c r="D554" s="17"/>
      <c r="E554" s="17"/>
      <c r="F554" s="17"/>
      <c r="G554" s="17"/>
      <c r="H554" s="17"/>
      <c r="I554" s="17"/>
      <c r="J554" s="18"/>
      <c r="K554" s="42"/>
      <c r="L554" s="37"/>
      <c r="M554" s="37"/>
      <c r="N554" s="37"/>
      <c r="O554" s="37"/>
      <c r="P554" s="37"/>
      <c r="Q554" s="37"/>
      <c r="R554" s="37"/>
      <c r="S554" s="37"/>
      <c r="T554" s="16"/>
    </row>
    <row r="555" spans="1:20" s="36" customFormat="1" ht="12.75" customHeight="1">
      <c r="A555" s="16"/>
      <c r="B555" s="17"/>
      <c r="C555" s="17"/>
      <c r="D555" s="17"/>
      <c r="E555" s="17"/>
      <c r="F555" s="17"/>
      <c r="G555" s="17"/>
      <c r="H555" s="17"/>
      <c r="I555" s="17"/>
      <c r="J555" s="18"/>
      <c r="K555" s="42"/>
      <c r="L555" s="37"/>
      <c r="M555" s="37"/>
      <c r="N555" s="37"/>
      <c r="O555" s="37"/>
      <c r="P555" s="37"/>
      <c r="Q555" s="37"/>
      <c r="R555" s="37"/>
      <c r="S555" s="37"/>
      <c r="T555" s="16"/>
    </row>
    <row r="556" spans="1:20" s="36" customFormat="1" ht="12.75" customHeight="1">
      <c r="A556" s="16"/>
      <c r="B556" s="17"/>
      <c r="C556" s="17"/>
      <c r="D556" s="17"/>
      <c r="E556" s="17"/>
      <c r="F556" s="17"/>
      <c r="G556" s="17"/>
      <c r="H556" s="17"/>
      <c r="I556" s="17"/>
      <c r="J556" s="18"/>
      <c r="K556" s="42"/>
      <c r="L556" s="37"/>
      <c r="M556" s="37"/>
      <c r="N556" s="37"/>
      <c r="O556" s="37"/>
      <c r="P556" s="37"/>
      <c r="Q556" s="37"/>
      <c r="R556" s="37"/>
      <c r="S556" s="37"/>
      <c r="T556" s="16"/>
    </row>
    <row r="557" spans="1:20" s="36" customFormat="1" ht="12.75" customHeight="1">
      <c r="A557" s="16"/>
      <c r="B557" s="17"/>
      <c r="C557" s="17"/>
      <c r="D557" s="17"/>
      <c r="E557" s="17"/>
      <c r="F557" s="17"/>
      <c r="G557" s="17"/>
      <c r="H557" s="17"/>
      <c r="I557" s="17"/>
      <c r="J557" s="18"/>
      <c r="K557" s="42"/>
      <c r="L557" s="37"/>
      <c r="M557" s="37"/>
      <c r="N557" s="37"/>
      <c r="O557" s="37"/>
      <c r="P557" s="37"/>
      <c r="Q557" s="37"/>
      <c r="R557" s="37"/>
      <c r="S557" s="37"/>
      <c r="T557" s="16"/>
    </row>
    <row r="558" spans="1:20" s="36" customFormat="1" ht="12.75" customHeight="1">
      <c r="A558" s="16"/>
      <c r="B558" s="17"/>
      <c r="C558" s="17"/>
      <c r="D558" s="17"/>
      <c r="E558" s="17"/>
      <c r="F558" s="17"/>
      <c r="G558" s="17"/>
      <c r="H558" s="17"/>
      <c r="I558" s="17"/>
      <c r="J558" s="18"/>
      <c r="K558" s="42"/>
      <c r="L558" s="37"/>
      <c r="M558" s="37"/>
      <c r="N558" s="37"/>
      <c r="O558" s="37"/>
      <c r="P558" s="37"/>
      <c r="Q558" s="37"/>
      <c r="R558" s="37"/>
      <c r="S558" s="37"/>
      <c r="T558" s="16"/>
    </row>
    <row r="559" spans="1:20" s="36" customFormat="1" ht="12.75" customHeight="1">
      <c r="A559" s="16"/>
      <c r="B559" s="17"/>
      <c r="C559" s="17"/>
      <c r="D559" s="17"/>
      <c r="E559" s="17"/>
      <c r="F559" s="17"/>
      <c r="G559" s="17"/>
      <c r="H559" s="17"/>
      <c r="I559" s="17"/>
      <c r="J559" s="18"/>
      <c r="K559" s="42"/>
      <c r="L559" s="37"/>
      <c r="M559" s="37"/>
      <c r="N559" s="37"/>
      <c r="O559" s="37"/>
      <c r="P559" s="37"/>
      <c r="Q559" s="37"/>
      <c r="R559" s="37"/>
      <c r="S559" s="37"/>
      <c r="T559" s="16"/>
    </row>
    <row r="560" spans="1:20" s="36" customFormat="1" ht="12.75" customHeight="1">
      <c r="A560" s="16"/>
      <c r="B560" s="17"/>
      <c r="C560" s="17"/>
      <c r="D560" s="17"/>
      <c r="E560" s="17"/>
      <c r="F560" s="17"/>
      <c r="G560" s="17"/>
      <c r="H560" s="17"/>
      <c r="I560" s="17"/>
      <c r="J560" s="18"/>
      <c r="K560" s="42"/>
      <c r="L560" s="37"/>
      <c r="M560" s="37"/>
      <c r="N560" s="37"/>
      <c r="O560" s="37"/>
      <c r="P560" s="37"/>
      <c r="Q560" s="37"/>
      <c r="R560" s="37"/>
      <c r="S560" s="37"/>
      <c r="T560" s="16"/>
    </row>
    <row r="561" spans="1:20" s="36" customFormat="1" ht="12.75" customHeight="1">
      <c r="A561" s="16"/>
      <c r="B561" s="17"/>
      <c r="C561" s="17"/>
      <c r="D561" s="17"/>
      <c r="E561" s="17"/>
      <c r="F561" s="17"/>
      <c r="G561" s="17"/>
      <c r="H561" s="17"/>
      <c r="I561" s="17"/>
      <c r="J561" s="18"/>
      <c r="K561" s="42"/>
      <c r="L561" s="37"/>
      <c r="M561" s="37"/>
      <c r="N561" s="37"/>
      <c r="O561" s="37"/>
      <c r="P561" s="37"/>
      <c r="Q561" s="37"/>
      <c r="R561" s="37"/>
      <c r="S561" s="37"/>
      <c r="T561" s="16"/>
    </row>
    <row r="562" spans="1:20" s="36" customFormat="1" ht="12.75" customHeight="1">
      <c r="A562" s="16"/>
      <c r="B562" s="17"/>
      <c r="C562" s="17"/>
      <c r="D562" s="17"/>
      <c r="E562" s="17"/>
      <c r="F562" s="17"/>
      <c r="G562" s="17"/>
      <c r="H562" s="17"/>
      <c r="I562" s="17"/>
      <c r="J562" s="18"/>
      <c r="K562" s="42"/>
      <c r="L562" s="37"/>
      <c r="M562" s="37"/>
      <c r="N562" s="37"/>
      <c r="O562" s="37"/>
      <c r="P562" s="37"/>
      <c r="Q562" s="37"/>
      <c r="R562" s="37"/>
      <c r="S562" s="37"/>
      <c r="T562" s="16"/>
    </row>
    <row r="563" spans="1:20" s="36" customFormat="1" ht="12.75" customHeight="1">
      <c r="A563" s="16"/>
      <c r="B563" s="17"/>
      <c r="C563" s="17"/>
      <c r="D563" s="17"/>
      <c r="E563" s="17"/>
      <c r="F563" s="17"/>
      <c r="G563" s="17"/>
      <c r="H563" s="17"/>
      <c r="I563" s="17"/>
      <c r="J563" s="18"/>
      <c r="K563" s="42"/>
      <c r="L563" s="37"/>
      <c r="M563" s="37"/>
      <c r="N563" s="37"/>
      <c r="O563" s="37"/>
      <c r="P563" s="37"/>
      <c r="Q563" s="37"/>
      <c r="R563" s="37"/>
      <c r="S563" s="37"/>
      <c r="T563" s="16"/>
    </row>
    <row r="564" spans="1:20" s="36" customFormat="1" ht="12.75" customHeight="1">
      <c r="A564" s="16"/>
      <c r="B564" s="17"/>
      <c r="C564" s="17"/>
      <c r="D564" s="17"/>
      <c r="E564" s="17"/>
      <c r="F564" s="17"/>
      <c r="G564" s="17"/>
      <c r="H564" s="17"/>
      <c r="I564" s="17"/>
      <c r="J564" s="18"/>
      <c r="K564" s="42"/>
      <c r="L564" s="37"/>
      <c r="M564" s="37"/>
      <c r="N564" s="37"/>
      <c r="O564" s="37"/>
      <c r="P564" s="37"/>
      <c r="Q564" s="37"/>
      <c r="R564" s="37"/>
      <c r="S564" s="37"/>
      <c r="T564" s="16"/>
    </row>
    <row r="565" spans="1:20" s="36" customFormat="1" ht="12.75" customHeight="1">
      <c r="A565" s="16"/>
      <c r="B565" s="17"/>
      <c r="C565" s="17"/>
      <c r="D565" s="17"/>
      <c r="E565" s="17"/>
      <c r="F565" s="17"/>
      <c r="G565" s="17"/>
      <c r="H565" s="17"/>
      <c r="I565" s="17"/>
      <c r="J565" s="18"/>
      <c r="K565" s="42"/>
      <c r="L565" s="37"/>
      <c r="M565" s="37"/>
      <c r="N565" s="37"/>
      <c r="O565" s="37"/>
      <c r="P565" s="37"/>
      <c r="Q565" s="37"/>
      <c r="R565" s="37"/>
      <c r="S565" s="37"/>
      <c r="T565" s="16"/>
    </row>
    <row r="566" spans="1:20" s="36" customFormat="1" ht="12.75" customHeight="1">
      <c r="A566" s="16"/>
      <c r="B566" s="17"/>
      <c r="C566" s="17"/>
      <c r="D566" s="17"/>
      <c r="E566" s="17"/>
      <c r="F566" s="17"/>
      <c r="G566" s="17"/>
      <c r="H566" s="17"/>
      <c r="I566" s="17"/>
      <c r="J566" s="18"/>
      <c r="K566" s="42"/>
      <c r="L566" s="37"/>
      <c r="M566" s="37"/>
      <c r="N566" s="37"/>
      <c r="O566" s="37"/>
      <c r="P566" s="37"/>
      <c r="Q566" s="37"/>
      <c r="R566" s="37"/>
      <c r="S566" s="37"/>
      <c r="T566" s="16"/>
    </row>
    <row r="567" spans="1:20" s="36" customFormat="1" ht="12.75" customHeight="1">
      <c r="A567" s="16"/>
      <c r="B567" s="17"/>
      <c r="C567" s="17"/>
      <c r="D567" s="17"/>
      <c r="E567" s="17"/>
      <c r="F567" s="17"/>
      <c r="G567" s="17"/>
      <c r="H567" s="17"/>
      <c r="I567" s="17"/>
      <c r="J567" s="18"/>
      <c r="K567" s="42"/>
      <c r="L567" s="37"/>
      <c r="M567" s="37"/>
      <c r="N567" s="37"/>
      <c r="O567" s="37"/>
      <c r="P567" s="37"/>
      <c r="Q567" s="37"/>
      <c r="R567" s="37"/>
      <c r="S567" s="37"/>
      <c r="T567" s="16"/>
    </row>
    <row r="568" spans="1:20" s="36" customFormat="1" ht="12.75" customHeight="1">
      <c r="A568" s="16"/>
      <c r="B568" s="17"/>
      <c r="C568" s="17"/>
      <c r="D568" s="17"/>
      <c r="E568" s="17"/>
      <c r="F568" s="17"/>
      <c r="G568" s="17"/>
      <c r="H568" s="17"/>
      <c r="I568" s="17"/>
      <c r="J568" s="18"/>
      <c r="K568" s="42"/>
      <c r="L568" s="37"/>
      <c r="M568" s="37"/>
      <c r="N568" s="37"/>
      <c r="O568" s="37"/>
      <c r="P568" s="37"/>
      <c r="Q568" s="37"/>
      <c r="R568" s="37"/>
      <c r="S568" s="37"/>
      <c r="T568" s="16"/>
    </row>
    <row r="569" spans="1:20" s="36" customFormat="1" ht="12.75" customHeight="1">
      <c r="A569" s="16"/>
      <c r="B569" s="17"/>
      <c r="C569" s="17"/>
      <c r="D569" s="17"/>
      <c r="E569" s="17"/>
      <c r="F569" s="17"/>
      <c r="G569" s="17"/>
      <c r="H569" s="17"/>
      <c r="I569" s="17"/>
      <c r="J569" s="18"/>
      <c r="K569" s="42"/>
      <c r="L569" s="37"/>
      <c r="M569" s="37"/>
      <c r="N569" s="37"/>
      <c r="O569" s="37"/>
      <c r="P569" s="37"/>
      <c r="Q569" s="37"/>
      <c r="R569" s="37"/>
      <c r="S569" s="37"/>
      <c r="T569" s="16"/>
    </row>
    <row r="570" spans="1:20" s="36" customFormat="1" ht="12.75" customHeight="1">
      <c r="A570" s="16"/>
      <c r="B570" s="17"/>
      <c r="C570" s="17"/>
      <c r="D570" s="17"/>
      <c r="E570" s="17"/>
      <c r="F570" s="17"/>
      <c r="G570" s="17"/>
      <c r="H570" s="17"/>
      <c r="I570" s="17"/>
      <c r="J570" s="18"/>
      <c r="K570" s="42"/>
      <c r="L570" s="37"/>
      <c r="M570" s="37"/>
      <c r="N570" s="37"/>
      <c r="O570" s="37"/>
      <c r="P570" s="37"/>
      <c r="Q570" s="37"/>
      <c r="R570" s="37"/>
      <c r="S570" s="37"/>
      <c r="T570" s="16"/>
    </row>
    <row r="571" spans="1:20" s="36" customFormat="1" ht="12.75" customHeight="1">
      <c r="A571" s="16"/>
      <c r="B571" s="17"/>
      <c r="C571" s="17"/>
      <c r="D571" s="17"/>
      <c r="E571" s="17"/>
      <c r="F571" s="17"/>
      <c r="G571" s="17"/>
      <c r="H571" s="17"/>
      <c r="I571" s="17"/>
      <c r="J571" s="18"/>
      <c r="K571" s="42"/>
      <c r="L571" s="37"/>
      <c r="M571" s="37"/>
      <c r="N571" s="37"/>
      <c r="O571" s="37"/>
      <c r="P571" s="37"/>
      <c r="Q571" s="37"/>
      <c r="R571" s="37"/>
      <c r="S571" s="37"/>
      <c r="T571" s="16"/>
    </row>
    <row r="572" spans="1:20" s="36" customFormat="1" ht="12.75" customHeight="1">
      <c r="A572" s="16"/>
      <c r="B572" s="17"/>
      <c r="C572" s="17"/>
      <c r="D572" s="17"/>
      <c r="E572" s="17"/>
      <c r="F572" s="17"/>
      <c r="G572" s="17"/>
      <c r="H572" s="17"/>
      <c r="I572" s="17"/>
      <c r="J572" s="18"/>
      <c r="K572" s="42"/>
      <c r="L572" s="37"/>
      <c r="M572" s="37"/>
      <c r="N572" s="37"/>
      <c r="O572" s="37"/>
      <c r="P572" s="37"/>
      <c r="Q572" s="37"/>
      <c r="R572" s="37"/>
      <c r="S572" s="37"/>
      <c r="T572" s="16"/>
    </row>
    <row r="573" spans="1:20" s="36" customFormat="1" ht="12.75" customHeight="1">
      <c r="A573" s="16"/>
      <c r="B573" s="17"/>
      <c r="C573" s="17"/>
      <c r="D573" s="17"/>
      <c r="E573" s="17"/>
      <c r="F573" s="17"/>
      <c r="G573" s="17"/>
      <c r="H573" s="17"/>
      <c r="I573" s="17"/>
      <c r="J573" s="18"/>
      <c r="K573" s="42"/>
      <c r="L573" s="37"/>
      <c r="M573" s="37"/>
      <c r="N573" s="37"/>
      <c r="O573" s="37"/>
      <c r="P573" s="37"/>
      <c r="Q573" s="37"/>
      <c r="R573" s="37"/>
      <c r="S573" s="37"/>
      <c r="T573" s="16"/>
    </row>
    <row r="574" spans="1:20" s="36" customFormat="1" ht="12.75" customHeight="1">
      <c r="A574" s="16"/>
      <c r="B574" s="17"/>
      <c r="C574" s="17"/>
      <c r="D574" s="17"/>
      <c r="E574" s="17"/>
      <c r="F574" s="17"/>
      <c r="G574" s="17"/>
      <c r="H574" s="17"/>
      <c r="I574" s="17"/>
      <c r="J574" s="18"/>
      <c r="K574" s="42"/>
      <c r="L574" s="37"/>
      <c r="M574" s="37"/>
      <c r="N574" s="37"/>
      <c r="O574" s="37"/>
      <c r="P574" s="37"/>
      <c r="Q574" s="37"/>
      <c r="R574" s="37"/>
      <c r="S574" s="37"/>
      <c r="T574" s="16"/>
    </row>
    <row r="575" spans="1:20" s="36" customFormat="1" ht="12.75" customHeight="1">
      <c r="A575" s="16"/>
      <c r="B575" s="17"/>
      <c r="C575" s="17"/>
      <c r="D575" s="17"/>
      <c r="E575" s="17"/>
      <c r="F575" s="17"/>
      <c r="G575" s="17"/>
      <c r="H575" s="17"/>
      <c r="I575" s="17"/>
      <c r="J575" s="18"/>
      <c r="K575" s="42"/>
      <c r="L575" s="37"/>
      <c r="M575" s="37"/>
      <c r="N575" s="37"/>
      <c r="O575" s="37"/>
      <c r="P575" s="37"/>
      <c r="Q575" s="37"/>
      <c r="R575" s="37"/>
      <c r="S575" s="37"/>
      <c r="T575" s="16"/>
    </row>
    <row r="576" spans="1:20" s="36" customFormat="1" ht="12.75" customHeight="1">
      <c r="A576" s="16"/>
      <c r="B576" s="17"/>
      <c r="C576" s="17"/>
      <c r="D576" s="17"/>
      <c r="E576" s="17"/>
      <c r="F576" s="17"/>
      <c r="G576" s="17"/>
      <c r="H576" s="17"/>
      <c r="I576" s="17"/>
      <c r="J576" s="18"/>
      <c r="K576" s="42"/>
      <c r="L576" s="37"/>
      <c r="M576" s="37"/>
      <c r="N576" s="37"/>
      <c r="O576" s="37"/>
      <c r="P576" s="37"/>
      <c r="Q576" s="37"/>
      <c r="R576" s="37"/>
      <c r="S576" s="37"/>
      <c r="T576" s="16"/>
    </row>
    <row r="577" spans="1:20" s="36" customFormat="1" ht="12.75" customHeight="1">
      <c r="A577" s="16"/>
      <c r="B577" s="17"/>
      <c r="C577" s="17"/>
      <c r="D577" s="17"/>
      <c r="E577" s="17"/>
      <c r="F577" s="17"/>
      <c r="G577" s="17"/>
      <c r="H577" s="17"/>
      <c r="I577" s="17"/>
      <c r="J577" s="18"/>
      <c r="K577" s="42"/>
      <c r="L577" s="37"/>
      <c r="M577" s="37"/>
      <c r="N577" s="37"/>
      <c r="O577" s="37"/>
      <c r="P577" s="37"/>
      <c r="Q577" s="37"/>
      <c r="R577" s="37"/>
      <c r="S577" s="37"/>
      <c r="T577" s="16"/>
    </row>
    <row r="578" spans="1:20" s="36" customFormat="1" ht="12.75" customHeight="1">
      <c r="A578" s="16"/>
      <c r="B578" s="17"/>
      <c r="C578" s="17"/>
      <c r="D578" s="17"/>
      <c r="E578" s="17"/>
      <c r="F578" s="17"/>
      <c r="G578" s="17"/>
      <c r="H578" s="17"/>
      <c r="I578" s="17"/>
      <c r="J578" s="18"/>
      <c r="K578" s="42"/>
      <c r="L578" s="37"/>
      <c r="M578" s="37"/>
      <c r="N578" s="37"/>
      <c r="O578" s="37"/>
      <c r="P578" s="37"/>
      <c r="Q578" s="37"/>
      <c r="R578" s="37"/>
      <c r="S578" s="37"/>
      <c r="T578" s="16"/>
    </row>
    <row r="579" spans="1:20" s="36" customFormat="1" ht="12.75" customHeight="1">
      <c r="A579" s="16"/>
      <c r="B579" s="17"/>
      <c r="C579" s="17"/>
      <c r="D579" s="17"/>
      <c r="E579" s="17"/>
      <c r="F579" s="17"/>
      <c r="G579" s="17"/>
      <c r="H579" s="17"/>
      <c r="I579" s="17"/>
      <c r="J579" s="18"/>
      <c r="K579" s="42"/>
      <c r="L579" s="37"/>
      <c r="M579" s="37"/>
      <c r="N579" s="37"/>
      <c r="O579" s="37"/>
      <c r="P579" s="37"/>
      <c r="Q579" s="37"/>
      <c r="R579" s="37"/>
      <c r="S579" s="37"/>
      <c r="T579" s="16"/>
    </row>
    <row r="580" spans="1:20" s="36" customFormat="1" ht="12.75" customHeight="1">
      <c r="A580" s="16"/>
      <c r="B580" s="17"/>
      <c r="C580" s="17"/>
      <c r="D580" s="17"/>
      <c r="E580" s="17"/>
      <c r="F580" s="17"/>
      <c r="G580" s="17"/>
      <c r="H580" s="17"/>
      <c r="I580" s="17"/>
      <c r="J580" s="18"/>
      <c r="K580" s="42"/>
      <c r="L580" s="37"/>
      <c r="M580" s="37"/>
      <c r="N580" s="37"/>
      <c r="O580" s="37"/>
      <c r="P580" s="37"/>
      <c r="Q580" s="37"/>
      <c r="R580" s="37"/>
      <c r="S580" s="37"/>
      <c r="T580" s="16"/>
    </row>
    <row r="581" spans="1:20" s="36" customFormat="1" ht="12.75" customHeight="1">
      <c r="A581" s="16"/>
      <c r="B581" s="17"/>
      <c r="C581" s="17"/>
      <c r="D581" s="17"/>
      <c r="E581" s="17"/>
      <c r="F581" s="17"/>
      <c r="G581" s="17"/>
      <c r="H581" s="17"/>
      <c r="I581" s="17"/>
      <c r="J581" s="18"/>
      <c r="K581" s="42"/>
      <c r="L581" s="37"/>
      <c r="M581" s="37"/>
      <c r="N581" s="37"/>
      <c r="O581" s="37"/>
      <c r="P581" s="37"/>
      <c r="Q581" s="37"/>
      <c r="R581" s="37"/>
      <c r="S581" s="37"/>
      <c r="T581" s="16"/>
    </row>
    <row r="582" spans="1:20" s="36" customFormat="1" ht="12.75" customHeight="1">
      <c r="A582" s="16"/>
      <c r="B582" s="17"/>
      <c r="C582" s="17"/>
      <c r="D582" s="17"/>
      <c r="E582" s="17"/>
      <c r="F582" s="17"/>
      <c r="G582" s="17"/>
      <c r="H582" s="17"/>
      <c r="I582" s="17"/>
      <c r="J582" s="18"/>
      <c r="K582" s="42"/>
      <c r="L582" s="37"/>
      <c r="M582" s="37"/>
      <c r="N582" s="37"/>
      <c r="O582" s="37"/>
      <c r="P582" s="37"/>
      <c r="Q582" s="37"/>
      <c r="R582" s="37"/>
      <c r="S582" s="37"/>
      <c r="T582" s="16"/>
    </row>
    <row r="583" spans="1:20" s="36" customFormat="1" ht="12.75" customHeight="1">
      <c r="A583" s="16"/>
      <c r="B583" s="17"/>
      <c r="C583" s="17"/>
      <c r="D583" s="17"/>
      <c r="E583" s="17"/>
      <c r="F583" s="17"/>
      <c r="G583" s="17"/>
      <c r="H583" s="17"/>
      <c r="I583" s="17"/>
      <c r="J583" s="18"/>
      <c r="K583" s="42"/>
      <c r="L583" s="37"/>
      <c r="M583" s="37"/>
      <c r="N583" s="37"/>
      <c r="O583" s="37"/>
      <c r="P583" s="37"/>
      <c r="Q583" s="37"/>
      <c r="R583" s="37"/>
      <c r="S583" s="37"/>
      <c r="T583" s="16"/>
    </row>
    <row r="584" spans="1:20" s="36" customFormat="1" ht="12.75" customHeight="1">
      <c r="A584" s="16"/>
      <c r="B584" s="17"/>
      <c r="C584" s="17"/>
      <c r="D584" s="17"/>
      <c r="E584" s="17"/>
      <c r="F584" s="17"/>
      <c r="G584" s="17"/>
      <c r="H584" s="17"/>
      <c r="I584" s="17"/>
      <c r="J584" s="18"/>
      <c r="K584" s="42"/>
      <c r="L584" s="37"/>
      <c r="M584" s="37"/>
      <c r="N584" s="37"/>
      <c r="O584" s="37"/>
      <c r="P584" s="37"/>
      <c r="Q584" s="37"/>
      <c r="R584" s="37"/>
      <c r="S584" s="37"/>
      <c r="T584" s="16"/>
    </row>
    <row r="585" spans="1:20" s="36" customFormat="1" ht="12.75" customHeight="1">
      <c r="A585" s="16"/>
      <c r="B585" s="17"/>
      <c r="C585" s="17"/>
      <c r="D585" s="17"/>
      <c r="E585" s="17"/>
      <c r="F585" s="17"/>
      <c r="G585" s="17"/>
      <c r="H585" s="17"/>
      <c r="I585" s="17"/>
      <c r="J585" s="18"/>
      <c r="K585" s="19"/>
      <c r="L585" s="37"/>
      <c r="M585" s="37"/>
      <c r="N585" s="37"/>
      <c r="O585" s="37"/>
      <c r="P585" s="37"/>
      <c r="Q585" s="37"/>
      <c r="R585" s="37"/>
      <c r="S585" s="37"/>
      <c r="T585" s="16"/>
    </row>
    <row r="586" spans="1:20" s="36" customFormat="1" ht="12.75" customHeight="1">
      <c r="A586" s="16"/>
      <c r="B586" s="17"/>
      <c r="C586" s="17"/>
      <c r="D586" s="17"/>
      <c r="E586" s="17"/>
      <c r="F586" s="17"/>
      <c r="G586" s="17"/>
      <c r="H586" s="17"/>
      <c r="I586" s="17"/>
      <c r="J586" s="18"/>
      <c r="K586" s="19"/>
      <c r="L586" s="37"/>
      <c r="M586" s="37"/>
      <c r="N586" s="37"/>
      <c r="O586" s="37"/>
      <c r="P586" s="37"/>
      <c r="Q586" s="37"/>
      <c r="R586" s="37"/>
      <c r="S586" s="37"/>
      <c r="T586" s="16"/>
    </row>
    <row r="587" spans="1:20" s="36" customFormat="1" ht="12.75" customHeight="1">
      <c r="A587" s="16"/>
      <c r="B587" s="17"/>
      <c r="C587" s="17"/>
      <c r="D587" s="17"/>
      <c r="E587" s="17"/>
      <c r="F587" s="17"/>
      <c r="G587" s="17"/>
      <c r="H587" s="17"/>
      <c r="I587" s="17"/>
      <c r="J587" s="18"/>
      <c r="K587" s="19"/>
      <c r="L587" s="37"/>
      <c r="M587" s="37"/>
      <c r="N587" s="37"/>
      <c r="O587" s="37"/>
      <c r="P587" s="37"/>
      <c r="Q587" s="37"/>
      <c r="R587" s="37"/>
      <c r="S587" s="37"/>
      <c r="T587" s="16"/>
    </row>
    <row r="588" spans="1:20" s="36" customFormat="1" ht="12.75" customHeight="1">
      <c r="A588" s="16"/>
      <c r="B588" s="17"/>
      <c r="C588" s="17"/>
      <c r="D588" s="17"/>
      <c r="E588" s="17"/>
      <c r="F588" s="17"/>
      <c r="G588" s="17"/>
      <c r="H588" s="17"/>
      <c r="I588" s="17"/>
      <c r="J588" s="18"/>
      <c r="K588" s="19"/>
      <c r="L588" s="37"/>
      <c r="M588" s="37"/>
      <c r="N588" s="37"/>
      <c r="O588" s="37"/>
      <c r="P588" s="37"/>
      <c r="Q588" s="37"/>
      <c r="R588" s="37"/>
      <c r="S588" s="37"/>
      <c r="T588" s="16"/>
    </row>
    <row r="589" spans="1:20" s="36" customFormat="1" ht="12.75" customHeight="1">
      <c r="A589" s="16"/>
      <c r="B589" s="17"/>
      <c r="C589" s="17"/>
      <c r="D589" s="17"/>
      <c r="E589" s="17"/>
      <c r="F589" s="17"/>
      <c r="G589" s="17"/>
      <c r="H589" s="17"/>
      <c r="I589" s="17"/>
      <c r="J589" s="18"/>
      <c r="K589" s="19"/>
      <c r="L589" s="37"/>
      <c r="M589" s="37"/>
      <c r="N589" s="37"/>
      <c r="O589" s="37"/>
      <c r="P589" s="37"/>
      <c r="Q589" s="37"/>
      <c r="R589" s="37"/>
      <c r="S589" s="37"/>
      <c r="T589" s="16"/>
    </row>
    <row r="590" spans="1:20" s="36" customFormat="1" ht="12.75" customHeight="1">
      <c r="A590" s="16"/>
      <c r="B590" s="17"/>
      <c r="C590" s="17"/>
      <c r="D590" s="17"/>
      <c r="E590" s="17"/>
      <c r="F590" s="17"/>
      <c r="G590" s="17"/>
      <c r="H590" s="17"/>
      <c r="I590" s="17"/>
      <c r="J590" s="18"/>
      <c r="K590" s="19"/>
      <c r="L590" s="37"/>
      <c r="M590" s="37"/>
      <c r="N590" s="37"/>
      <c r="O590" s="37"/>
      <c r="P590" s="37"/>
      <c r="Q590" s="37"/>
      <c r="R590" s="37"/>
      <c r="S590" s="37"/>
      <c r="T590" s="16"/>
    </row>
    <row r="591" spans="1:20" s="36" customFormat="1" ht="12.75" customHeight="1">
      <c r="A591" s="16"/>
      <c r="B591" s="17"/>
      <c r="C591" s="17"/>
      <c r="D591" s="17"/>
      <c r="E591" s="17"/>
      <c r="F591" s="17"/>
      <c r="G591" s="17"/>
      <c r="H591" s="17"/>
      <c r="I591" s="17"/>
      <c r="J591" s="18"/>
      <c r="K591" s="19"/>
      <c r="L591" s="37"/>
      <c r="M591" s="37"/>
      <c r="N591" s="37"/>
      <c r="O591" s="37"/>
      <c r="P591" s="37"/>
      <c r="Q591" s="37"/>
      <c r="R591" s="37"/>
      <c r="S591" s="37"/>
      <c r="T591" s="16"/>
    </row>
    <row r="592" spans="1:20" s="36" customFormat="1" ht="12.75" customHeight="1">
      <c r="A592" s="16"/>
      <c r="B592" s="17"/>
      <c r="C592" s="17"/>
      <c r="D592" s="17"/>
      <c r="E592" s="17"/>
      <c r="F592" s="17"/>
      <c r="G592" s="17"/>
      <c r="H592" s="17"/>
      <c r="I592" s="17"/>
      <c r="J592" s="18"/>
      <c r="K592" s="19"/>
      <c r="L592" s="37"/>
      <c r="M592" s="37"/>
      <c r="N592" s="37"/>
      <c r="O592" s="37"/>
      <c r="P592" s="37"/>
      <c r="Q592" s="37"/>
      <c r="R592" s="37"/>
      <c r="S592" s="37"/>
      <c r="T592" s="16"/>
    </row>
    <row r="593" spans="1:20" s="36" customFormat="1" ht="12.75" customHeight="1">
      <c r="A593" s="16"/>
      <c r="B593" s="17"/>
      <c r="C593" s="17"/>
      <c r="D593" s="17"/>
      <c r="E593" s="17"/>
      <c r="F593" s="17"/>
      <c r="G593" s="17"/>
      <c r="H593" s="17"/>
      <c r="I593" s="17"/>
      <c r="J593" s="18"/>
      <c r="K593" s="19"/>
      <c r="L593" s="37"/>
      <c r="M593" s="37"/>
      <c r="N593" s="37"/>
      <c r="O593" s="37"/>
      <c r="P593" s="37"/>
      <c r="Q593" s="37"/>
      <c r="R593" s="37"/>
      <c r="S593" s="37"/>
      <c r="T593" s="16"/>
    </row>
    <row r="594" spans="1:20" s="36" customFormat="1" ht="12.75" customHeight="1">
      <c r="A594" s="16"/>
      <c r="B594" s="17"/>
      <c r="C594" s="17"/>
      <c r="D594" s="17"/>
      <c r="E594" s="17"/>
      <c r="F594" s="17"/>
      <c r="G594" s="17"/>
      <c r="H594" s="17"/>
      <c r="I594" s="17"/>
      <c r="J594" s="18"/>
      <c r="K594" s="19"/>
      <c r="L594" s="37"/>
      <c r="M594" s="37"/>
      <c r="N594" s="37"/>
      <c r="O594" s="37"/>
      <c r="P594" s="37"/>
      <c r="Q594" s="37"/>
      <c r="R594" s="37"/>
      <c r="S594" s="37"/>
      <c r="T594" s="16"/>
    </row>
    <row r="595" spans="1:20" s="36" customFormat="1" ht="12.75" customHeight="1">
      <c r="A595" s="16"/>
      <c r="B595" s="17"/>
      <c r="C595" s="17"/>
      <c r="D595" s="17"/>
      <c r="E595" s="17"/>
      <c r="F595" s="17"/>
      <c r="G595" s="17"/>
      <c r="H595" s="17"/>
      <c r="I595" s="17"/>
      <c r="J595" s="18"/>
      <c r="K595" s="19"/>
      <c r="L595" s="37"/>
      <c r="M595" s="37"/>
      <c r="N595" s="37"/>
      <c r="O595" s="37"/>
      <c r="P595" s="37"/>
      <c r="Q595" s="37"/>
      <c r="R595" s="37"/>
      <c r="S595" s="37"/>
      <c r="T595" s="16"/>
    </row>
    <row r="596" spans="1:20" s="36" customFormat="1" ht="12.75" customHeight="1">
      <c r="A596" s="16"/>
      <c r="B596" s="17"/>
      <c r="C596" s="17"/>
      <c r="D596" s="17"/>
      <c r="E596" s="17"/>
      <c r="F596" s="17"/>
      <c r="G596" s="17"/>
      <c r="H596" s="17"/>
      <c r="I596" s="17"/>
      <c r="J596" s="18"/>
      <c r="K596" s="19"/>
      <c r="L596" s="37"/>
      <c r="M596" s="37"/>
      <c r="N596" s="37"/>
      <c r="O596" s="37"/>
      <c r="P596" s="37"/>
      <c r="Q596" s="37"/>
      <c r="R596" s="37"/>
      <c r="S596" s="37"/>
      <c r="T596" s="16"/>
    </row>
    <row r="597" spans="1:20" s="36" customFormat="1" ht="12.75" customHeight="1">
      <c r="A597" s="16"/>
      <c r="B597" s="17"/>
      <c r="C597" s="17"/>
      <c r="D597" s="17"/>
      <c r="E597" s="17"/>
      <c r="F597" s="17"/>
      <c r="G597" s="17"/>
      <c r="H597" s="17"/>
      <c r="I597" s="17"/>
      <c r="J597" s="18"/>
      <c r="K597" s="19"/>
      <c r="L597" s="37"/>
      <c r="M597" s="37"/>
      <c r="N597" s="37"/>
      <c r="O597" s="37"/>
      <c r="P597" s="37"/>
      <c r="Q597" s="37"/>
      <c r="R597" s="37"/>
      <c r="S597" s="37"/>
      <c r="T597" s="16"/>
    </row>
    <row r="598" spans="1:20" s="36" customFormat="1" ht="12.75" customHeight="1">
      <c r="A598" s="16"/>
      <c r="B598" s="17"/>
      <c r="C598" s="17"/>
      <c r="D598" s="17"/>
      <c r="E598" s="17"/>
      <c r="F598" s="17"/>
      <c r="G598" s="17"/>
      <c r="H598" s="17"/>
      <c r="I598" s="17"/>
      <c r="J598" s="18"/>
      <c r="K598" s="19"/>
      <c r="L598" s="37"/>
      <c r="M598" s="37"/>
      <c r="N598" s="37"/>
      <c r="O598" s="37"/>
      <c r="P598" s="37"/>
      <c r="Q598" s="37"/>
      <c r="R598" s="37"/>
      <c r="S598" s="37"/>
      <c r="T598" s="16"/>
    </row>
    <row r="599" spans="1:20" s="36" customFormat="1" ht="12.75" customHeight="1">
      <c r="A599" s="16"/>
      <c r="B599" s="17"/>
      <c r="C599" s="17"/>
      <c r="D599" s="17"/>
      <c r="E599" s="17"/>
      <c r="F599" s="17"/>
      <c r="G599" s="17"/>
      <c r="H599" s="17"/>
      <c r="I599" s="17"/>
      <c r="J599" s="18"/>
      <c r="K599" s="19"/>
      <c r="L599" s="37"/>
      <c r="M599" s="37"/>
      <c r="N599" s="37"/>
      <c r="O599" s="37"/>
      <c r="P599" s="37"/>
      <c r="Q599" s="37"/>
      <c r="R599" s="37"/>
      <c r="S599" s="37"/>
      <c r="T599" s="16"/>
    </row>
    <row r="600" spans="1:20" s="36" customFormat="1" ht="12.75" customHeight="1">
      <c r="A600" s="16"/>
      <c r="B600" s="17"/>
      <c r="C600" s="17"/>
      <c r="D600" s="17"/>
      <c r="E600" s="17"/>
      <c r="F600" s="17"/>
      <c r="G600" s="17"/>
      <c r="H600" s="17"/>
      <c r="I600" s="17"/>
      <c r="J600" s="18"/>
      <c r="K600" s="19"/>
      <c r="L600" s="37"/>
      <c r="M600" s="37"/>
      <c r="N600" s="37"/>
      <c r="O600" s="37"/>
      <c r="P600" s="37"/>
      <c r="Q600" s="37"/>
      <c r="R600" s="37"/>
      <c r="S600" s="37"/>
      <c r="T600" s="16"/>
    </row>
    <row r="601" spans="1:20" s="36" customFormat="1" ht="12.75" customHeight="1">
      <c r="A601" s="16"/>
      <c r="B601" s="17"/>
      <c r="C601" s="17"/>
      <c r="D601" s="17"/>
      <c r="E601" s="17"/>
      <c r="F601" s="17"/>
      <c r="G601" s="17"/>
      <c r="H601" s="17"/>
      <c r="I601" s="17"/>
      <c r="J601" s="18"/>
      <c r="K601" s="19"/>
      <c r="L601" s="37"/>
      <c r="M601" s="37"/>
      <c r="N601" s="37"/>
      <c r="O601" s="37"/>
      <c r="P601" s="37"/>
      <c r="Q601" s="37"/>
      <c r="R601" s="37"/>
      <c r="S601" s="37"/>
      <c r="T601" s="16"/>
    </row>
    <row r="602" spans="1:20" s="36" customFormat="1" ht="12.75" customHeight="1">
      <c r="A602" s="16"/>
      <c r="B602" s="17"/>
      <c r="C602" s="17"/>
      <c r="D602" s="17"/>
      <c r="E602" s="17"/>
      <c r="F602" s="17"/>
      <c r="G602" s="17"/>
      <c r="H602" s="17"/>
      <c r="I602" s="17"/>
      <c r="J602" s="18"/>
      <c r="K602" s="19"/>
      <c r="L602" s="37"/>
      <c r="M602" s="37"/>
      <c r="N602" s="37"/>
      <c r="O602" s="37"/>
      <c r="P602" s="37"/>
      <c r="Q602" s="37"/>
      <c r="R602" s="37"/>
      <c r="S602" s="37"/>
      <c r="T602" s="16"/>
    </row>
    <row r="603" spans="1:20" s="36" customFormat="1" ht="12.75" customHeight="1">
      <c r="A603" s="16"/>
      <c r="B603" s="17"/>
      <c r="C603" s="17"/>
      <c r="D603" s="17"/>
      <c r="E603" s="17"/>
      <c r="F603" s="17"/>
      <c r="G603" s="17"/>
      <c r="H603" s="17"/>
      <c r="I603" s="17"/>
      <c r="J603" s="18"/>
      <c r="K603" s="19"/>
      <c r="L603" s="37"/>
      <c r="M603" s="37"/>
      <c r="N603" s="37"/>
      <c r="O603" s="37"/>
      <c r="P603" s="37"/>
      <c r="Q603" s="37"/>
      <c r="R603" s="37"/>
      <c r="S603" s="37"/>
      <c r="T603" s="16"/>
    </row>
    <row r="604" spans="1:20" s="36" customFormat="1" ht="12.75" customHeight="1">
      <c r="A604" s="16"/>
      <c r="B604" s="17"/>
      <c r="C604" s="17"/>
      <c r="D604" s="17"/>
      <c r="E604" s="17"/>
      <c r="F604" s="17"/>
      <c r="G604" s="17"/>
      <c r="H604" s="17"/>
      <c r="I604" s="17"/>
      <c r="J604" s="18"/>
      <c r="K604" s="19"/>
      <c r="L604" s="37"/>
      <c r="M604" s="37"/>
      <c r="N604" s="37"/>
      <c r="O604" s="37"/>
      <c r="P604" s="37"/>
      <c r="Q604" s="37"/>
      <c r="R604" s="37"/>
      <c r="S604" s="37"/>
      <c r="T604" s="16"/>
    </row>
    <row r="605" spans="1:20" s="36" customFormat="1" ht="12.75" customHeight="1">
      <c r="A605" s="16"/>
      <c r="B605" s="17"/>
      <c r="C605" s="17"/>
      <c r="D605" s="17"/>
      <c r="E605" s="17"/>
      <c r="F605" s="17"/>
      <c r="G605" s="17"/>
      <c r="H605" s="17"/>
      <c r="I605" s="17"/>
      <c r="J605" s="18"/>
      <c r="K605" s="19"/>
      <c r="L605" s="37"/>
      <c r="M605" s="37"/>
      <c r="N605" s="37"/>
      <c r="O605" s="37"/>
      <c r="P605" s="37"/>
      <c r="Q605" s="37"/>
      <c r="R605" s="37"/>
      <c r="S605" s="37"/>
      <c r="T605" s="16"/>
    </row>
    <row r="606" spans="1:20" s="36" customFormat="1" ht="12.75" customHeight="1">
      <c r="A606" s="16"/>
      <c r="B606" s="17"/>
      <c r="C606" s="17"/>
      <c r="D606" s="17"/>
      <c r="E606" s="17"/>
      <c r="F606" s="17"/>
      <c r="G606" s="17"/>
      <c r="H606" s="17"/>
      <c r="I606" s="17"/>
      <c r="J606" s="18"/>
      <c r="K606" s="19"/>
      <c r="L606" s="37"/>
      <c r="M606" s="37"/>
      <c r="N606" s="37"/>
      <c r="O606" s="37"/>
      <c r="P606" s="37"/>
      <c r="Q606" s="37"/>
      <c r="R606" s="37"/>
      <c r="S606" s="37"/>
      <c r="T606" s="16"/>
    </row>
    <row r="607" spans="1:20" s="36" customFormat="1" ht="12.75" customHeight="1">
      <c r="A607" s="16"/>
      <c r="B607" s="17"/>
      <c r="C607" s="17"/>
      <c r="D607" s="17"/>
      <c r="E607" s="17"/>
      <c r="F607" s="17"/>
      <c r="G607" s="17"/>
      <c r="H607" s="17"/>
      <c r="I607" s="17"/>
      <c r="J607" s="18"/>
      <c r="K607" s="19"/>
      <c r="L607" s="37"/>
      <c r="M607" s="37"/>
      <c r="N607" s="37"/>
      <c r="O607" s="37"/>
      <c r="P607" s="37"/>
      <c r="Q607" s="37"/>
      <c r="R607" s="37"/>
      <c r="S607" s="37"/>
      <c r="T607" s="16"/>
    </row>
    <row r="608" spans="1:20" s="36" customFormat="1" ht="12.75" customHeight="1">
      <c r="A608" s="16"/>
      <c r="B608" s="17"/>
      <c r="C608" s="17"/>
      <c r="D608" s="17"/>
      <c r="E608" s="17"/>
      <c r="F608" s="17"/>
      <c r="G608" s="17"/>
      <c r="H608" s="17"/>
      <c r="I608" s="17"/>
      <c r="J608" s="18"/>
      <c r="K608" s="19"/>
      <c r="L608" s="37"/>
      <c r="M608" s="37"/>
      <c r="N608" s="37"/>
      <c r="O608" s="37"/>
      <c r="P608" s="37"/>
      <c r="Q608" s="37"/>
      <c r="R608" s="37"/>
      <c r="S608" s="37"/>
      <c r="T608" s="16"/>
    </row>
    <row r="609" spans="1:20" s="36" customFormat="1" ht="12.75" customHeight="1">
      <c r="A609" s="16"/>
      <c r="B609" s="17"/>
      <c r="C609" s="17"/>
      <c r="D609" s="17"/>
      <c r="E609" s="17"/>
      <c r="F609" s="17"/>
      <c r="G609" s="17"/>
      <c r="H609" s="17"/>
      <c r="I609" s="17"/>
      <c r="J609" s="18"/>
      <c r="K609" s="19"/>
      <c r="L609" s="37"/>
      <c r="M609" s="37"/>
      <c r="N609" s="37"/>
      <c r="O609" s="37"/>
      <c r="P609" s="37"/>
      <c r="Q609" s="37"/>
      <c r="R609" s="37"/>
      <c r="S609" s="37"/>
      <c r="T609" s="16"/>
    </row>
    <row r="610" spans="1:20" s="36" customFormat="1" ht="12.75" customHeight="1">
      <c r="A610" s="16"/>
      <c r="B610" s="17"/>
      <c r="C610" s="17"/>
      <c r="D610" s="17"/>
      <c r="E610" s="17"/>
      <c r="F610" s="17"/>
      <c r="G610" s="17"/>
      <c r="H610" s="17"/>
      <c r="I610" s="17"/>
      <c r="J610" s="18"/>
      <c r="K610" s="19"/>
      <c r="L610" s="37"/>
      <c r="M610" s="37"/>
      <c r="N610" s="37"/>
      <c r="O610" s="37"/>
      <c r="P610" s="37"/>
      <c r="Q610" s="37"/>
      <c r="R610" s="37"/>
      <c r="S610" s="37"/>
      <c r="T610" s="16"/>
    </row>
    <row r="611" spans="1:20" s="36" customFormat="1" ht="12.75" customHeight="1">
      <c r="A611" s="16"/>
      <c r="B611" s="17"/>
      <c r="C611" s="17"/>
      <c r="D611" s="17"/>
      <c r="E611" s="17"/>
      <c r="F611" s="17"/>
      <c r="G611" s="17"/>
      <c r="H611" s="17"/>
      <c r="I611" s="17"/>
      <c r="J611" s="18"/>
      <c r="K611" s="19"/>
      <c r="L611" s="37"/>
      <c r="M611" s="37"/>
      <c r="N611" s="37"/>
      <c r="O611" s="37"/>
      <c r="P611" s="37"/>
      <c r="Q611" s="37"/>
      <c r="R611" s="37"/>
      <c r="S611" s="37"/>
      <c r="T611" s="16"/>
    </row>
    <row r="612" spans="1:20" s="36" customFormat="1" ht="12.75" customHeight="1">
      <c r="A612" s="16"/>
      <c r="B612" s="17"/>
      <c r="C612" s="17"/>
      <c r="D612" s="17"/>
      <c r="E612" s="17"/>
      <c r="F612" s="17"/>
      <c r="G612" s="17"/>
      <c r="H612" s="17"/>
      <c r="I612" s="17"/>
      <c r="J612" s="18"/>
      <c r="K612" s="19"/>
      <c r="L612" s="37"/>
      <c r="M612" s="37"/>
      <c r="N612" s="37"/>
      <c r="O612" s="37"/>
      <c r="P612" s="37"/>
      <c r="Q612" s="37"/>
      <c r="R612" s="37"/>
      <c r="S612" s="37"/>
      <c r="T612" s="16"/>
    </row>
    <row r="613" spans="1:20" s="36" customFormat="1" ht="12.75" customHeight="1">
      <c r="A613" s="16"/>
      <c r="B613" s="17"/>
      <c r="C613" s="17"/>
      <c r="D613" s="17"/>
      <c r="E613" s="17"/>
      <c r="F613" s="17"/>
      <c r="G613" s="17"/>
      <c r="H613" s="17"/>
      <c r="I613" s="17"/>
      <c r="J613" s="18"/>
      <c r="K613" s="19"/>
      <c r="L613" s="37"/>
      <c r="M613" s="37"/>
      <c r="N613" s="37"/>
      <c r="O613" s="37"/>
      <c r="P613" s="37"/>
      <c r="Q613" s="37"/>
      <c r="R613" s="37"/>
      <c r="S613" s="37"/>
      <c r="T613" s="16"/>
    </row>
    <row r="614" spans="1:20" s="36" customFormat="1" ht="12.75" customHeight="1">
      <c r="A614" s="16"/>
      <c r="B614" s="17"/>
      <c r="C614" s="17"/>
      <c r="D614" s="17"/>
      <c r="E614" s="17"/>
      <c r="F614" s="17"/>
      <c r="G614" s="17"/>
      <c r="H614" s="17"/>
      <c r="I614" s="17"/>
      <c r="J614" s="18"/>
      <c r="K614" s="19"/>
      <c r="L614" s="37"/>
      <c r="M614" s="37"/>
      <c r="N614" s="37"/>
      <c r="O614" s="37"/>
      <c r="P614" s="37"/>
      <c r="Q614" s="37"/>
      <c r="R614" s="37"/>
      <c r="S614" s="37"/>
      <c r="T614" s="16"/>
    </row>
    <row r="615" spans="1:20" s="36" customFormat="1" ht="12.75" customHeight="1">
      <c r="A615" s="16"/>
      <c r="B615" s="17"/>
      <c r="C615" s="17"/>
      <c r="D615" s="17"/>
      <c r="E615" s="17"/>
      <c r="F615" s="17"/>
      <c r="G615" s="17"/>
      <c r="H615" s="17"/>
      <c r="I615" s="17"/>
      <c r="J615" s="18"/>
      <c r="K615" s="19"/>
      <c r="L615" s="37"/>
      <c r="M615" s="37"/>
      <c r="N615" s="37"/>
      <c r="O615" s="37"/>
      <c r="P615" s="37"/>
      <c r="Q615" s="37"/>
      <c r="R615" s="37"/>
      <c r="S615" s="37"/>
      <c r="T615" s="16"/>
    </row>
    <row r="616" spans="1:20" s="36" customFormat="1" ht="12.75" customHeight="1">
      <c r="A616" s="16"/>
      <c r="B616" s="17"/>
      <c r="C616" s="17"/>
      <c r="D616" s="17"/>
      <c r="E616" s="17"/>
      <c r="F616" s="17"/>
      <c r="G616" s="17"/>
      <c r="H616" s="17"/>
      <c r="I616" s="17"/>
      <c r="J616" s="18"/>
      <c r="K616" s="19"/>
      <c r="L616" s="37"/>
      <c r="M616" s="37"/>
      <c r="N616" s="37"/>
      <c r="O616" s="37"/>
      <c r="P616" s="37"/>
      <c r="Q616" s="37"/>
      <c r="R616" s="37"/>
      <c r="S616" s="37"/>
      <c r="T616" s="16"/>
    </row>
    <row r="617" spans="1:20" s="36" customFormat="1" ht="12.75" customHeight="1">
      <c r="A617" s="16"/>
      <c r="B617" s="17"/>
      <c r="C617" s="17"/>
      <c r="D617" s="17"/>
      <c r="E617" s="17"/>
      <c r="F617" s="17"/>
      <c r="G617" s="17"/>
      <c r="H617" s="17"/>
      <c r="I617" s="17"/>
      <c r="J617" s="18"/>
      <c r="K617" s="19"/>
      <c r="L617" s="37"/>
      <c r="M617" s="37"/>
      <c r="N617" s="37"/>
      <c r="O617" s="37"/>
      <c r="P617" s="37"/>
      <c r="Q617" s="37"/>
      <c r="R617" s="37"/>
      <c r="S617" s="37"/>
      <c r="T617" s="16"/>
    </row>
    <row r="618" spans="1:20" s="36" customFormat="1" ht="12.75" customHeight="1">
      <c r="A618" s="16"/>
      <c r="B618" s="17"/>
      <c r="C618" s="17"/>
      <c r="D618" s="17"/>
      <c r="E618" s="17"/>
      <c r="F618" s="17"/>
      <c r="G618" s="17"/>
      <c r="H618" s="17"/>
      <c r="I618" s="17"/>
      <c r="J618" s="18"/>
      <c r="K618" s="19"/>
      <c r="L618" s="37"/>
      <c r="M618" s="37"/>
      <c r="N618" s="37"/>
      <c r="O618" s="37"/>
      <c r="P618" s="37"/>
      <c r="Q618" s="37"/>
      <c r="R618" s="37"/>
      <c r="S618" s="37"/>
      <c r="T618" s="16"/>
    </row>
    <row r="619" spans="1:20" s="36" customFormat="1" ht="12.75" customHeight="1">
      <c r="A619" s="16"/>
      <c r="B619" s="17"/>
      <c r="C619" s="17"/>
      <c r="D619" s="17"/>
      <c r="E619" s="17"/>
      <c r="F619" s="17"/>
      <c r="G619" s="17"/>
      <c r="H619" s="17"/>
      <c r="I619" s="17"/>
      <c r="J619" s="18"/>
      <c r="K619" s="19"/>
      <c r="L619" s="37"/>
      <c r="M619" s="37"/>
      <c r="N619" s="37"/>
      <c r="O619" s="37"/>
      <c r="P619" s="37"/>
      <c r="Q619" s="37"/>
      <c r="R619" s="37"/>
      <c r="S619" s="37"/>
      <c r="T619" s="16"/>
    </row>
    <row r="620" spans="1:20" s="36" customFormat="1" ht="12.75" customHeight="1">
      <c r="A620" s="16"/>
      <c r="B620" s="17"/>
      <c r="C620" s="17"/>
      <c r="D620" s="17"/>
      <c r="E620" s="17"/>
      <c r="F620" s="17"/>
      <c r="G620" s="17"/>
      <c r="H620" s="17"/>
      <c r="I620" s="17"/>
      <c r="J620" s="18"/>
      <c r="K620" s="19"/>
      <c r="L620" s="37"/>
      <c r="M620" s="37"/>
      <c r="N620" s="37"/>
      <c r="O620" s="37"/>
      <c r="P620" s="37"/>
      <c r="Q620" s="37"/>
      <c r="R620" s="37"/>
      <c r="S620" s="37"/>
      <c r="T620" s="16"/>
    </row>
    <row r="621" spans="1:20" s="36" customFormat="1" ht="12.75" customHeight="1">
      <c r="A621" s="16"/>
      <c r="B621" s="17"/>
      <c r="C621" s="17"/>
      <c r="D621" s="17"/>
      <c r="E621" s="17"/>
      <c r="F621" s="17"/>
      <c r="G621" s="17"/>
      <c r="H621" s="17"/>
      <c r="I621" s="17"/>
      <c r="J621" s="18"/>
      <c r="K621" s="19"/>
      <c r="L621" s="37"/>
      <c r="M621" s="37"/>
      <c r="N621" s="37"/>
      <c r="O621" s="37"/>
      <c r="P621" s="37"/>
      <c r="Q621" s="37"/>
      <c r="R621" s="37"/>
      <c r="S621" s="37"/>
      <c r="T621" s="16"/>
    </row>
    <row r="622" spans="1:20" s="36" customFormat="1" ht="12.75" customHeight="1">
      <c r="A622" s="16"/>
      <c r="B622" s="17"/>
      <c r="C622" s="17"/>
      <c r="D622" s="17"/>
      <c r="E622" s="17"/>
      <c r="F622" s="17"/>
      <c r="G622" s="17"/>
      <c r="H622" s="17"/>
      <c r="I622" s="17"/>
      <c r="J622" s="18"/>
      <c r="K622" s="19"/>
      <c r="L622" s="37"/>
      <c r="M622" s="37"/>
      <c r="N622" s="37"/>
      <c r="O622" s="37"/>
      <c r="P622" s="37"/>
      <c r="Q622" s="37"/>
      <c r="R622" s="37"/>
      <c r="S622" s="37"/>
      <c r="T622" s="16"/>
    </row>
    <row r="623" spans="1:20" s="36" customFormat="1" ht="12.75" customHeight="1">
      <c r="A623" s="16"/>
      <c r="B623" s="17"/>
      <c r="C623" s="17"/>
      <c r="D623" s="17"/>
      <c r="E623" s="17"/>
      <c r="F623" s="17"/>
      <c r="G623" s="17"/>
      <c r="H623" s="17"/>
      <c r="I623" s="17"/>
      <c r="J623" s="18"/>
      <c r="K623" s="19"/>
      <c r="L623" s="37"/>
      <c r="M623" s="37"/>
      <c r="N623" s="37"/>
      <c r="O623" s="37"/>
      <c r="P623" s="37"/>
      <c r="Q623" s="37"/>
      <c r="R623" s="37"/>
      <c r="S623" s="37"/>
      <c r="T623" s="16"/>
    </row>
    <row r="624" spans="1:20" s="36" customFormat="1" ht="12.75" customHeight="1">
      <c r="A624" s="16"/>
      <c r="B624" s="17"/>
      <c r="C624" s="17"/>
      <c r="D624" s="17"/>
      <c r="E624" s="17"/>
      <c r="F624" s="17"/>
      <c r="G624" s="17"/>
      <c r="H624" s="17"/>
      <c r="I624" s="17"/>
      <c r="J624" s="18"/>
      <c r="K624" s="19"/>
      <c r="L624" s="37"/>
      <c r="M624" s="37"/>
      <c r="N624" s="37"/>
      <c r="O624" s="37"/>
      <c r="P624" s="37"/>
      <c r="Q624" s="37"/>
      <c r="R624" s="37"/>
      <c r="S624" s="37"/>
      <c r="T624" s="16"/>
    </row>
    <row r="625" spans="1:20" s="36" customFormat="1" ht="12.75" customHeight="1">
      <c r="A625" s="16"/>
      <c r="B625" s="17"/>
      <c r="C625" s="17"/>
      <c r="D625" s="17"/>
      <c r="E625" s="17"/>
      <c r="F625" s="17"/>
      <c r="G625" s="17"/>
      <c r="H625" s="17"/>
      <c r="I625" s="17"/>
      <c r="J625" s="18"/>
      <c r="K625" s="19"/>
      <c r="L625" s="37"/>
      <c r="M625" s="37"/>
      <c r="N625" s="37"/>
      <c r="O625" s="37"/>
      <c r="P625" s="37"/>
      <c r="Q625" s="37"/>
      <c r="R625" s="37"/>
      <c r="S625" s="37"/>
      <c r="T625" s="16"/>
    </row>
    <row r="626" spans="1:20" s="36" customFormat="1" ht="12.75" customHeight="1">
      <c r="A626" s="16"/>
      <c r="B626" s="17"/>
      <c r="C626" s="17"/>
      <c r="D626" s="17"/>
      <c r="E626" s="17"/>
      <c r="F626" s="17"/>
      <c r="G626" s="17"/>
      <c r="H626" s="17"/>
      <c r="I626" s="17"/>
      <c r="J626" s="18"/>
      <c r="K626" s="19"/>
      <c r="L626" s="37"/>
      <c r="M626" s="37"/>
      <c r="N626" s="37"/>
      <c r="O626" s="37"/>
      <c r="P626" s="37"/>
      <c r="Q626" s="37"/>
      <c r="R626" s="37"/>
      <c r="S626" s="37"/>
      <c r="T626" s="16"/>
    </row>
    <row r="627" spans="1:20" s="36" customFormat="1" ht="12.75" customHeight="1">
      <c r="A627" s="16"/>
      <c r="B627" s="17"/>
      <c r="C627" s="17"/>
      <c r="D627" s="17"/>
      <c r="E627" s="17"/>
      <c r="F627" s="17"/>
      <c r="G627" s="17"/>
      <c r="H627" s="17"/>
      <c r="I627" s="17"/>
      <c r="J627" s="18"/>
      <c r="K627" s="19"/>
      <c r="L627" s="37"/>
      <c r="M627" s="37"/>
      <c r="N627" s="37"/>
      <c r="O627" s="37"/>
      <c r="P627" s="37"/>
      <c r="Q627" s="37"/>
      <c r="R627" s="37"/>
      <c r="S627" s="37"/>
      <c r="T627" s="16"/>
    </row>
    <row r="628" spans="1:20" s="36" customFormat="1" ht="12.75" customHeight="1">
      <c r="A628" s="16"/>
      <c r="B628" s="17"/>
      <c r="C628" s="17"/>
      <c r="D628" s="17"/>
      <c r="E628" s="17"/>
      <c r="F628" s="17"/>
      <c r="G628" s="17"/>
      <c r="H628" s="17"/>
      <c r="I628" s="17"/>
      <c r="J628" s="18"/>
      <c r="K628" s="19"/>
      <c r="L628" s="37"/>
      <c r="M628" s="37"/>
      <c r="N628" s="37"/>
      <c r="O628" s="37"/>
      <c r="P628" s="37"/>
      <c r="Q628" s="37"/>
      <c r="R628" s="37"/>
      <c r="S628" s="37"/>
      <c r="T628" s="16"/>
    </row>
    <row r="629" spans="1:20" s="36" customFormat="1" ht="12.75" customHeight="1">
      <c r="A629" s="16"/>
      <c r="B629" s="17"/>
      <c r="C629" s="17"/>
      <c r="D629" s="17"/>
      <c r="E629" s="17"/>
      <c r="F629" s="17"/>
      <c r="G629" s="17"/>
      <c r="H629" s="17"/>
      <c r="I629" s="17"/>
      <c r="J629" s="18"/>
      <c r="K629" s="19"/>
      <c r="L629" s="37"/>
      <c r="M629" s="37"/>
      <c r="N629" s="37"/>
      <c r="O629" s="37"/>
      <c r="P629" s="37"/>
      <c r="Q629" s="37"/>
      <c r="R629" s="37"/>
      <c r="S629" s="37"/>
      <c r="T629" s="16"/>
    </row>
    <row r="630" spans="1:20" s="36" customFormat="1" ht="12.75" customHeight="1">
      <c r="A630" s="16"/>
      <c r="B630" s="17"/>
      <c r="C630" s="17"/>
      <c r="D630" s="17"/>
      <c r="E630" s="17"/>
      <c r="F630" s="17"/>
      <c r="G630" s="17"/>
      <c r="H630" s="17"/>
      <c r="I630" s="17"/>
      <c r="J630" s="18"/>
      <c r="K630" s="19"/>
      <c r="L630" s="37"/>
      <c r="M630" s="37"/>
      <c r="N630" s="37"/>
      <c r="O630" s="37"/>
      <c r="P630" s="37"/>
      <c r="Q630" s="37"/>
      <c r="R630" s="37"/>
      <c r="S630" s="37"/>
      <c r="T630" s="16"/>
    </row>
    <row r="631" spans="1:20" s="36" customFormat="1" ht="12.75" customHeight="1">
      <c r="A631" s="16"/>
      <c r="B631" s="17"/>
      <c r="C631" s="17"/>
      <c r="D631" s="17"/>
      <c r="E631" s="17"/>
      <c r="F631" s="17"/>
      <c r="G631" s="17"/>
      <c r="H631" s="17"/>
      <c r="I631" s="17"/>
      <c r="J631" s="18"/>
      <c r="K631" s="19"/>
      <c r="L631" s="37"/>
      <c r="M631" s="37"/>
      <c r="N631" s="37"/>
      <c r="O631" s="37"/>
      <c r="P631" s="37"/>
      <c r="Q631" s="37"/>
      <c r="R631" s="37"/>
      <c r="S631" s="37"/>
      <c r="T631" s="16"/>
    </row>
    <row r="632" spans="1:20" s="36" customFormat="1" ht="12.75" customHeight="1">
      <c r="A632" s="16"/>
      <c r="B632" s="17"/>
      <c r="C632" s="17"/>
      <c r="D632" s="17"/>
      <c r="E632" s="17"/>
      <c r="F632" s="17"/>
      <c r="G632" s="17"/>
      <c r="H632" s="17"/>
      <c r="I632" s="17"/>
      <c r="J632" s="18"/>
      <c r="K632" s="19"/>
      <c r="L632" s="37"/>
      <c r="M632" s="37"/>
      <c r="N632" s="37"/>
      <c r="O632" s="37"/>
      <c r="P632" s="37"/>
      <c r="Q632" s="37"/>
      <c r="R632" s="37"/>
      <c r="S632" s="37"/>
      <c r="T632" s="16"/>
    </row>
    <row r="633" spans="1:20" s="36" customFormat="1" ht="12.75" customHeight="1">
      <c r="A633" s="16"/>
      <c r="B633" s="17"/>
      <c r="C633" s="17"/>
      <c r="D633" s="17"/>
      <c r="E633" s="17"/>
      <c r="F633" s="17"/>
      <c r="G633" s="17"/>
      <c r="H633" s="17"/>
      <c r="I633" s="17"/>
      <c r="J633" s="18"/>
      <c r="K633" s="19"/>
      <c r="L633" s="37"/>
      <c r="M633" s="37"/>
      <c r="N633" s="37"/>
      <c r="O633" s="37"/>
      <c r="P633" s="37"/>
      <c r="Q633" s="37"/>
      <c r="R633" s="37"/>
      <c r="S633" s="37"/>
      <c r="T633" s="16"/>
    </row>
    <row r="634" spans="1:20" s="36" customFormat="1" ht="12.75" customHeight="1">
      <c r="A634" s="16"/>
      <c r="B634" s="17"/>
      <c r="C634" s="17"/>
      <c r="D634" s="17"/>
      <c r="E634" s="17"/>
      <c r="F634" s="17"/>
      <c r="G634" s="17"/>
      <c r="H634" s="17"/>
      <c r="I634" s="17"/>
      <c r="J634" s="18"/>
      <c r="K634" s="19"/>
      <c r="L634" s="37"/>
      <c r="M634" s="37"/>
      <c r="N634" s="37"/>
      <c r="O634" s="37"/>
      <c r="P634" s="37"/>
      <c r="Q634" s="37"/>
      <c r="R634" s="37"/>
      <c r="S634" s="37"/>
      <c r="T634" s="16"/>
    </row>
    <row r="635" spans="1:20" s="36" customFormat="1" ht="12.75" customHeight="1">
      <c r="A635" s="16"/>
      <c r="B635" s="17"/>
      <c r="C635" s="17"/>
      <c r="D635" s="17"/>
      <c r="E635" s="17"/>
      <c r="F635" s="17"/>
      <c r="G635" s="17"/>
      <c r="H635" s="17"/>
      <c r="I635" s="17"/>
      <c r="J635" s="18"/>
      <c r="K635" s="19"/>
      <c r="L635" s="37"/>
      <c r="M635" s="37"/>
      <c r="N635" s="37"/>
      <c r="O635" s="37"/>
      <c r="P635" s="37"/>
      <c r="Q635" s="37"/>
      <c r="R635" s="37"/>
      <c r="S635" s="37"/>
      <c r="T635" s="16"/>
    </row>
    <row r="636" spans="1:20" s="36" customFormat="1" ht="12.75" customHeight="1">
      <c r="A636" s="16"/>
      <c r="B636" s="17"/>
      <c r="C636" s="17"/>
      <c r="D636" s="17"/>
      <c r="E636" s="17"/>
      <c r="F636" s="17"/>
      <c r="G636" s="17"/>
      <c r="H636" s="17"/>
      <c r="I636" s="17"/>
      <c r="J636" s="18"/>
      <c r="K636" s="19"/>
      <c r="L636" s="37"/>
      <c r="M636" s="37"/>
      <c r="N636" s="37"/>
      <c r="O636" s="37"/>
      <c r="P636" s="37"/>
      <c r="Q636" s="37"/>
      <c r="R636" s="37"/>
      <c r="S636" s="37"/>
      <c r="T636" s="16"/>
    </row>
    <row r="637" spans="1:20" s="36" customFormat="1" ht="12.75" customHeight="1">
      <c r="A637" s="16"/>
      <c r="B637" s="17"/>
      <c r="C637" s="17"/>
      <c r="D637" s="17"/>
      <c r="E637" s="17"/>
      <c r="F637" s="17"/>
      <c r="G637" s="17"/>
      <c r="H637" s="17"/>
      <c r="I637" s="17"/>
      <c r="J637" s="18"/>
      <c r="K637" s="19"/>
      <c r="L637" s="37"/>
      <c r="M637" s="37"/>
      <c r="N637" s="37"/>
      <c r="O637" s="37"/>
      <c r="P637" s="37"/>
      <c r="Q637" s="37"/>
      <c r="R637" s="37"/>
      <c r="S637" s="37"/>
      <c r="T637" s="16"/>
    </row>
    <row r="638" spans="1:20" s="36" customFormat="1" ht="12.75" customHeight="1">
      <c r="A638" s="16"/>
      <c r="B638" s="17"/>
      <c r="C638" s="17"/>
      <c r="D638" s="17"/>
      <c r="E638" s="17"/>
      <c r="F638" s="17"/>
      <c r="G638" s="17"/>
      <c r="H638" s="17"/>
      <c r="I638" s="17"/>
      <c r="J638" s="18"/>
      <c r="K638" s="19"/>
      <c r="L638" s="37"/>
      <c r="M638" s="37"/>
      <c r="N638" s="37"/>
      <c r="O638" s="37"/>
      <c r="P638" s="37"/>
      <c r="Q638" s="37"/>
      <c r="R638" s="37"/>
      <c r="S638" s="37"/>
      <c r="T638" s="16"/>
    </row>
    <row r="639" spans="1:20" s="36" customFormat="1" ht="12.75" customHeight="1">
      <c r="A639" s="16"/>
      <c r="B639" s="17"/>
      <c r="C639" s="17"/>
      <c r="D639" s="17"/>
      <c r="E639" s="17"/>
      <c r="F639" s="17"/>
      <c r="G639" s="17"/>
      <c r="H639" s="17"/>
      <c r="I639" s="17"/>
      <c r="J639" s="18"/>
      <c r="K639" s="19"/>
      <c r="L639" s="37"/>
      <c r="M639" s="37"/>
      <c r="N639" s="37"/>
      <c r="O639" s="37"/>
      <c r="P639" s="37"/>
      <c r="Q639" s="37"/>
      <c r="R639" s="37"/>
      <c r="S639" s="37"/>
      <c r="T639" s="16"/>
    </row>
    <row r="640" spans="1:20" s="36" customFormat="1" ht="12.75" customHeight="1">
      <c r="A640" s="16"/>
      <c r="B640" s="17"/>
      <c r="C640" s="17"/>
      <c r="D640" s="17"/>
      <c r="E640" s="17"/>
      <c r="F640" s="17"/>
      <c r="G640" s="17"/>
      <c r="H640" s="17"/>
      <c r="I640" s="17"/>
      <c r="J640" s="18"/>
      <c r="K640" s="19"/>
      <c r="L640" s="37"/>
      <c r="M640" s="37"/>
      <c r="N640" s="37"/>
      <c r="O640" s="37"/>
      <c r="P640" s="37"/>
      <c r="Q640" s="37"/>
      <c r="R640" s="37"/>
      <c r="S640" s="37"/>
      <c r="T640" s="16"/>
    </row>
    <row r="641" spans="1:20" s="36" customFormat="1" ht="12.75" customHeight="1">
      <c r="A641" s="16"/>
      <c r="B641" s="17"/>
      <c r="C641" s="17"/>
      <c r="D641" s="17"/>
      <c r="E641" s="17"/>
      <c r="F641" s="17"/>
      <c r="G641" s="17"/>
      <c r="H641" s="17"/>
      <c r="I641" s="17"/>
      <c r="J641" s="18"/>
      <c r="K641" s="19"/>
      <c r="L641" s="37"/>
      <c r="M641" s="37"/>
      <c r="N641" s="37"/>
      <c r="O641" s="37"/>
      <c r="P641" s="37"/>
      <c r="Q641" s="37"/>
      <c r="R641" s="37"/>
      <c r="S641" s="37"/>
      <c r="T641" s="16"/>
    </row>
    <row r="642" spans="1:20" s="36" customFormat="1" ht="12.75" customHeight="1">
      <c r="A642" s="16"/>
      <c r="B642" s="17"/>
      <c r="C642" s="17"/>
      <c r="D642" s="17"/>
      <c r="E642" s="17"/>
      <c r="F642" s="17"/>
      <c r="G642" s="17"/>
      <c r="H642" s="17"/>
      <c r="I642" s="17"/>
      <c r="J642" s="18"/>
      <c r="K642" s="19"/>
      <c r="L642" s="37"/>
      <c r="M642" s="37"/>
      <c r="N642" s="37"/>
      <c r="O642" s="37"/>
      <c r="P642" s="37"/>
      <c r="Q642" s="37"/>
      <c r="R642" s="37"/>
      <c r="S642" s="37"/>
      <c r="T642" s="16"/>
    </row>
    <row r="643" spans="1:20" s="36" customFormat="1" ht="12.75" customHeight="1">
      <c r="A643" s="16"/>
      <c r="B643" s="17"/>
      <c r="C643" s="17"/>
      <c r="D643" s="17"/>
      <c r="E643" s="17"/>
      <c r="F643" s="17"/>
      <c r="G643" s="17"/>
      <c r="H643" s="17"/>
      <c r="I643" s="17"/>
      <c r="J643" s="18"/>
      <c r="K643" s="19"/>
      <c r="L643" s="37"/>
      <c r="M643" s="37"/>
      <c r="N643" s="37"/>
      <c r="O643" s="37"/>
      <c r="P643" s="37"/>
      <c r="Q643" s="37"/>
      <c r="R643" s="37"/>
      <c r="S643" s="37"/>
      <c r="T643" s="16"/>
    </row>
    <row r="644" spans="1:20" s="36" customFormat="1" ht="12.75" customHeight="1">
      <c r="A644" s="16"/>
      <c r="B644" s="17"/>
      <c r="C644" s="17"/>
      <c r="D644" s="17"/>
      <c r="E644" s="17"/>
      <c r="F644" s="17"/>
      <c r="G644" s="17"/>
      <c r="H644" s="17"/>
      <c r="I644" s="17"/>
      <c r="J644" s="18"/>
      <c r="K644" s="19"/>
      <c r="L644" s="37"/>
      <c r="M644" s="37"/>
      <c r="N644" s="37"/>
      <c r="O644" s="37"/>
      <c r="P644" s="37"/>
      <c r="Q644" s="37"/>
      <c r="R644" s="37"/>
      <c r="S644" s="37"/>
      <c r="T644" s="16"/>
    </row>
    <row r="645" spans="1:20" s="36" customFormat="1" ht="12.75" customHeight="1">
      <c r="A645" s="16"/>
      <c r="B645" s="17"/>
      <c r="C645" s="17"/>
      <c r="D645" s="17"/>
      <c r="E645" s="17"/>
      <c r="F645" s="17"/>
      <c r="G645" s="17"/>
      <c r="H645" s="17"/>
      <c r="I645" s="17"/>
      <c r="J645" s="18"/>
      <c r="K645" s="19"/>
      <c r="L645" s="37"/>
      <c r="M645" s="37"/>
      <c r="N645" s="37"/>
      <c r="O645" s="37"/>
      <c r="P645" s="37"/>
      <c r="Q645" s="37"/>
      <c r="R645" s="37"/>
      <c r="S645" s="37"/>
      <c r="T645" s="16"/>
    </row>
    <row r="646" spans="1:20" s="36" customFormat="1" ht="12.75" customHeight="1">
      <c r="A646" s="16"/>
      <c r="B646" s="17"/>
      <c r="C646" s="17"/>
      <c r="D646" s="17"/>
      <c r="E646" s="17"/>
      <c r="F646" s="17"/>
      <c r="G646" s="17"/>
      <c r="H646" s="17"/>
      <c r="I646" s="17"/>
      <c r="J646" s="18"/>
      <c r="K646" s="19"/>
      <c r="L646" s="37"/>
      <c r="M646" s="37"/>
      <c r="N646" s="37"/>
      <c r="O646" s="37"/>
      <c r="P646" s="37"/>
      <c r="Q646" s="37"/>
      <c r="R646" s="37"/>
      <c r="S646" s="37"/>
      <c r="T646" s="16"/>
    </row>
    <row r="647" spans="1:20" s="36" customFormat="1" ht="12.75" customHeight="1">
      <c r="A647" s="16"/>
      <c r="B647" s="17"/>
      <c r="C647" s="17"/>
      <c r="D647" s="17"/>
      <c r="E647" s="17"/>
      <c r="F647" s="17"/>
      <c r="G647" s="17"/>
      <c r="H647" s="17"/>
      <c r="I647" s="17"/>
      <c r="J647" s="18"/>
      <c r="K647" s="19"/>
      <c r="L647" s="37"/>
      <c r="M647" s="37"/>
      <c r="N647" s="37"/>
      <c r="O647" s="37"/>
      <c r="P647" s="37"/>
      <c r="Q647" s="37"/>
      <c r="R647" s="37"/>
      <c r="S647" s="37"/>
      <c r="T647" s="16"/>
    </row>
    <row r="648" spans="1:20" s="36" customFormat="1" ht="12.75" customHeight="1">
      <c r="A648" s="16"/>
      <c r="B648" s="17"/>
      <c r="C648" s="17"/>
      <c r="D648" s="17"/>
      <c r="E648" s="17"/>
      <c r="F648" s="17"/>
      <c r="G648" s="17"/>
      <c r="H648" s="17"/>
      <c r="I648" s="17"/>
      <c r="J648" s="18"/>
      <c r="K648" s="19"/>
      <c r="L648" s="37"/>
      <c r="M648" s="37"/>
      <c r="N648" s="37"/>
      <c r="O648" s="37"/>
      <c r="P648" s="37"/>
      <c r="Q648" s="37"/>
      <c r="R648" s="37"/>
      <c r="S648" s="37"/>
      <c r="T648" s="16"/>
    </row>
    <row r="649" spans="1:20" s="36" customFormat="1" ht="12.75" customHeight="1">
      <c r="A649" s="16"/>
      <c r="B649" s="17"/>
      <c r="C649" s="17"/>
      <c r="D649" s="17"/>
      <c r="E649" s="17"/>
      <c r="F649" s="17"/>
      <c r="G649" s="17"/>
      <c r="H649" s="17"/>
      <c r="I649" s="17"/>
      <c r="J649" s="18"/>
      <c r="K649" s="19"/>
      <c r="L649" s="37"/>
      <c r="M649" s="37"/>
      <c r="N649" s="37"/>
      <c r="O649" s="37"/>
      <c r="P649" s="37"/>
      <c r="Q649" s="37"/>
      <c r="R649" s="37"/>
      <c r="S649" s="37"/>
      <c r="T649" s="16"/>
    </row>
    <row r="650" spans="1:20" s="36" customFormat="1" ht="12.75" customHeight="1">
      <c r="A650" s="16"/>
      <c r="B650" s="17"/>
      <c r="C650" s="17"/>
      <c r="D650" s="17"/>
      <c r="E650" s="17"/>
      <c r="F650" s="17"/>
      <c r="G650" s="17"/>
      <c r="H650" s="17"/>
      <c r="I650" s="17"/>
      <c r="J650" s="18"/>
      <c r="K650" s="19"/>
      <c r="L650" s="37"/>
      <c r="M650" s="37"/>
      <c r="N650" s="37"/>
      <c r="O650" s="37"/>
      <c r="P650" s="37"/>
      <c r="Q650" s="37"/>
      <c r="R650" s="37"/>
      <c r="S650" s="37"/>
      <c r="T650" s="16"/>
    </row>
    <row r="651" spans="1:20" s="36" customFormat="1" ht="12.75" customHeight="1">
      <c r="A651" s="16"/>
      <c r="B651" s="17"/>
      <c r="C651" s="17"/>
      <c r="D651" s="17"/>
      <c r="E651" s="17"/>
      <c r="F651" s="17"/>
      <c r="G651" s="17"/>
      <c r="H651" s="17"/>
      <c r="I651" s="17"/>
      <c r="J651" s="18"/>
      <c r="K651" s="19"/>
      <c r="L651" s="37"/>
      <c r="M651" s="37"/>
      <c r="N651" s="37"/>
      <c r="O651" s="37"/>
      <c r="P651" s="37"/>
      <c r="Q651" s="37"/>
      <c r="R651" s="37"/>
      <c r="S651" s="37"/>
      <c r="T651" s="16"/>
    </row>
    <row r="652" spans="1:20" s="36" customFormat="1" ht="12.75" customHeight="1">
      <c r="A652" s="16"/>
      <c r="B652" s="17"/>
      <c r="C652" s="17"/>
      <c r="D652" s="17"/>
      <c r="E652" s="17"/>
      <c r="F652" s="17"/>
      <c r="G652" s="17"/>
      <c r="H652" s="17"/>
      <c r="I652" s="17"/>
      <c r="J652" s="18"/>
      <c r="K652" s="19"/>
      <c r="L652" s="37"/>
      <c r="M652" s="37"/>
      <c r="N652" s="37"/>
      <c r="O652" s="37"/>
      <c r="P652" s="37"/>
      <c r="Q652" s="37"/>
      <c r="R652" s="37"/>
      <c r="S652" s="37"/>
      <c r="T652" s="16"/>
    </row>
    <row r="653" spans="1:20" s="36" customFormat="1" ht="12.75" customHeight="1">
      <c r="A653" s="16"/>
      <c r="B653" s="17"/>
      <c r="C653" s="17"/>
      <c r="D653" s="17"/>
      <c r="E653" s="17"/>
      <c r="F653" s="17"/>
      <c r="G653" s="17"/>
      <c r="H653" s="17"/>
      <c r="I653" s="17"/>
      <c r="J653" s="18"/>
      <c r="K653" s="19"/>
      <c r="L653" s="37"/>
      <c r="M653" s="37"/>
      <c r="N653" s="37"/>
      <c r="O653" s="37"/>
      <c r="P653" s="37"/>
      <c r="Q653" s="37"/>
      <c r="R653" s="37"/>
      <c r="S653" s="37"/>
      <c r="T653" s="16"/>
    </row>
    <row r="654" spans="1:20" s="36" customFormat="1" ht="12.75" customHeight="1">
      <c r="A654" s="16"/>
      <c r="B654" s="17"/>
      <c r="C654" s="17"/>
      <c r="D654" s="17"/>
      <c r="E654" s="17"/>
      <c r="F654" s="17"/>
      <c r="G654" s="17"/>
      <c r="H654" s="17"/>
      <c r="I654" s="17"/>
      <c r="J654" s="18"/>
      <c r="K654" s="19"/>
      <c r="L654" s="37"/>
      <c r="M654" s="37"/>
      <c r="N654" s="37"/>
      <c r="O654" s="37"/>
      <c r="P654" s="37"/>
      <c r="Q654" s="37"/>
      <c r="R654" s="37"/>
      <c r="S654" s="37"/>
      <c r="T654" s="16"/>
    </row>
    <row r="655" spans="1:20" s="36" customFormat="1" ht="12.75" customHeight="1">
      <c r="A655" s="16"/>
      <c r="B655" s="17"/>
      <c r="C655" s="17"/>
      <c r="D655" s="17"/>
      <c r="E655" s="17"/>
      <c r="F655" s="17"/>
      <c r="G655" s="17"/>
      <c r="H655" s="17"/>
      <c r="I655" s="17"/>
      <c r="J655" s="18"/>
      <c r="K655" s="19"/>
      <c r="L655" s="37"/>
      <c r="M655" s="37"/>
      <c r="N655" s="37"/>
      <c r="O655" s="37"/>
      <c r="P655" s="37"/>
      <c r="Q655" s="37"/>
      <c r="R655" s="37"/>
      <c r="S655" s="37"/>
      <c r="T655" s="16"/>
    </row>
    <row r="656" spans="1:20" s="36" customFormat="1" ht="12.75" customHeight="1">
      <c r="A656" s="16"/>
      <c r="B656" s="17"/>
      <c r="C656" s="17"/>
      <c r="D656" s="17"/>
      <c r="E656" s="17"/>
      <c r="F656" s="17"/>
      <c r="G656" s="17"/>
      <c r="H656" s="17"/>
      <c r="I656" s="17"/>
      <c r="J656" s="18"/>
      <c r="K656" s="19"/>
      <c r="L656" s="37"/>
      <c r="M656" s="37"/>
      <c r="N656" s="37"/>
      <c r="O656" s="37"/>
      <c r="P656" s="37"/>
      <c r="Q656" s="37"/>
      <c r="R656" s="37"/>
      <c r="S656" s="37"/>
      <c r="T656" s="16"/>
    </row>
    <row r="657" spans="1:20" s="36" customFormat="1" ht="12.75" customHeight="1">
      <c r="A657" s="16"/>
      <c r="B657" s="17"/>
      <c r="C657" s="17"/>
      <c r="D657" s="17"/>
      <c r="E657" s="17"/>
      <c r="F657" s="17"/>
      <c r="G657" s="17"/>
      <c r="H657" s="17"/>
      <c r="I657" s="17"/>
      <c r="J657" s="18"/>
      <c r="K657" s="19"/>
      <c r="L657" s="37"/>
      <c r="M657" s="37"/>
      <c r="N657" s="37"/>
      <c r="O657" s="37"/>
      <c r="P657" s="37"/>
      <c r="Q657" s="37"/>
      <c r="R657" s="37"/>
      <c r="S657" s="37"/>
      <c r="T657" s="16"/>
    </row>
    <row r="658" spans="1:20" s="36" customFormat="1" ht="12.75" customHeight="1">
      <c r="A658" s="16"/>
      <c r="B658" s="17"/>
      <c r="C658" s="17"/>
      <c r="D658" s="17"/>
      <c r="E658" s="17"/>
      <c r="F658" s="17"/>
      <c r="G658" s="17"/>
      <c r="H658" s="17"/>
      <c r="I658" s="17"/>
      <c r="J658" s="18"/>
      <c r="K658" s="19"/>
      <c r="L658" s="37"/>
      <c r="M658" s="37"/>
      <c r="N658" s="37"/>
      <c r="O658" s="37"/>
      <c r="P658" s="37"/>
      <c r="Q658" s="37"/>
      <c r="R658" s="37"/>
      <c r="S658" s="37"/>
      <c r="T658" s="16"/>
    </row>
    <row r="659" spans="1:20" s="36" customFormat="1" ht="12.75" customHeight="1">
      <c r="A659" s="16"/>
      <c r="B659" s="17"/>
      <c r="C659" s="17"/>
      <c r="D659" s="17"/>
      <c r="E659" s="17"/>
      <c r="F659" s="17"/>
      <c r="G659" s="17"/>
      <c r="H659" s="17"/>
      <c r="I659" s="17"/>
      <c r="J659" s="18"/>
      <c r="K659" s="19"/>
      <c r="L659" s="37"/>
      <c r="M659" s="37"/>
      <c r="N659" s="37"/>
      <c r="O659" s="37"/>
      <c r="P659" s="37"/>
      <c r="Q659" s="37"/>
      <c r="R659" s="37"/>
      <c r="S659" s="37"/>
      <c r="T659" s="16"/>
    </row>
    <row r="660" spans="1:20" s="36" customFormat="1" ht="12.75" customHeight="1">
      <c r="A660" s="16"/>
      <c r="B660" s="17"/>
      <c r="C660" s="17"/>
      <c r="D660" s="17"/>
      <c r="E660" s="17"/>
      <c r="F660" s="17"/>
      <c r="G660" s="17"/>
      <c r="H660" s="17"/>
      <c r="I660" s="17"/>
      <c r="J660" s="18"/>
      <c r="K660" s="19"/>
      <c r="L660" s="37"/>
      <c r="M660" s="37"/>
      <c r="N660" s="37"/>
      <c r="O660" s="37"/>
      <c r="P660" s="37"/>
      <c r="Q660" s="37"/>
      <c r="R660" s="37"/>
      <c r="S660" s="37"/>
      <c r="T660" s="16"/>
    </row>
    <row r="661" spans="1:20" s="36" customFormat="1" ht="12.75" customHeight="1">
      <c r="A661" s="16"/>
      <c r="B661" s="17"/>
      <c r="C661" s="17"/>
      <c r="D661" s="17"/>
      <c r="E661" s="17"/>
      <c r="F661" s="17"/>
      <c r="G661" s="17"/>
      <c r="H661" s="17"/>
      <c r="I661" s="17"/>
      <c r="J661" s="18"/>
      <c r="K661" s="19"/>
      <c r="L661" s="37"/>
      <c r="M661" s="37"/>
      <c r="N661" s="37"/>
      <c r="O661" s="37"/>
      <c r="P661" s="37"/>
      <c r="Q661" s="37"/>
      <c r="R661" s="37"/>
      <c r="S661" s="37"/>
      <c r="T661" s="16"/>
    </row>
    <row r="662" spans="1:20" s="36" customFormat="1" ht="12.75" customHeight="1">
      <c r="A662" s="16"/>
      <c r="B662" s="17"/>
      <c r="C662" s="17"/>
      <c r="D662" s="17"/>
      <c r="E662" s="17"/>
      <c r="F662" s="17"/>
      <c r="G662" s="17"/>
      <c r="H662" s="17"/>
      <c r="I662" s="17"/>
      <c r="J662" s="18"/>
      <c r="K662" s="19"/>
      <c r="L662" s="37"/>
      <c r="M662" s="37"/>
      <c r="N662" s="37"/>
      <c r="O662" s="37"/>
      <c r="P662" s="37"/>
      <c r="Q662" s="37"/>
      <c r="R662" s="37"/>
      <c r="S662" s="37"/>
      <c r="T662" s="16"/>
    </row>
    <row r="663" spans="1:20" s="36" customFormat="1" ht="12.75" customHeight="1">
      <c r="A663" s="16"/>
      <c r="B663" s="17"/>
      <c r="C663" s="17"/>
      <c r="D663" s="17"/>
      <c r="E663" s="17"/>
      <c r="F663" s="17"/>
      <c r="G663" s="17"/>
      <c r="H663" s="17"/>
      <c r="I663" s="17"/>
      <c r="J663" s="18"/>
      <c r="K663" s="19"/>
      <c r="L663" s="37"/>
      <c r="M663" s="37"/>
      <c r="N663" s="37"/>
      <c r="O663" s="37"/>
      <c r="P663" s="37"/>
      <c r="Q663" s="37"/>
      <c r="R663" s="37"/>
      <c r="S663" s="37"/>
      <c r="T663" s="16"/>
    </row>
    <row r="664" spans="1:20" s="36" customFormat="1" ht="12.75" customHeight="1">
      <c r="A664" s="16"/>
      <c r="B664" s="17"/>
      <c r="C664" s="17"/>
      <c r="D664" s="17"/>
      <c r="E664" s="17"/>
      <c r="F664" s="17"/>
      <c r="G664" s="17"/>
      <c r="H664" s="17"/>
      <c r="I664" s="17"/>
      <c r="J664" s="18"/>
      <c r="K664" s="19"/>
      <c r="L664" s="37"/>
      <c r="M664" s="37"/>
      <c r="N664" s="37"/>
      <c r="O664" s="37"/>
      <c r="P664" s="37"/>
      <c r="Q664" s="37"/>
      <c r="R664" s="37"/>
      <c r="S664" s="37"/>
      <c r="T664" s="16"/>
    </row>
    <row r="665" spans="1:20" s="36" customFormat="1" ht="12.75" customHeight="1">
      <c r="A665" s="16"/>
      <c r="B665" s="17"/>
      <c r="C665" s="17"/>
      <c r="D665" s="17"/>
      <c r="E665" s="17"/>
      <c r="F665" s="17"/>
      <c r="G665" s="17"/>
      <c r="H665" s="17"/>
      <c r="I665" s="17"/>
      <c r="J665" s="18"/>
      <c r="K665" s="19"/>
      <c r="L665" s="37"/>
      <c r="M665" s="37"/>
      <c r="N665" s="37"/>
      <c r="O665" s="37"/>
      <c r="P665" s="37"/>
      <c r="Q665" s="37"/>
      <c r="R665" s="37"/>
      <c r="S665" s="37"/>
      <c r="T665" s="16"/>
    </row>
    <row r="666" spans="1:20" s="36" customFormat="1" ht="12.75" customHeight="1">
      <c r="A666" s="16"/>
      <c r="B666" s="17"/>
      <c r="C666" s="17"/>
      <c r="D666" s="17"/>
      <c r="E666" s="17"/>
      <c r="F666" s="17"/>
      <c r="G666" s="17"/>
      <c r="H666" s="17"/>
      <c r="I666" s="17"/>
      <c r="J666" s="18"/>
      <c r="K666" s="19"/>
      <c r="L666" s="37"/>
      <c r="M666" s="37"/>
      <c r="N666" s="37"/>
      <c r="O666" s="37"/>
      <c r="P666" s="37"/>
      <c r="Q666" s="37"/>
      <c r="R666" s="37"/>
      <c r="S666" s="37"/>
      <c r="T666" s="16"/>
    </row>
    <row r="667" spans="1:20" s="36" customFormat="1" ht="12.75" customHeight="1">
      <c r="A667" s="16"/>
      <c r="B667" s="17"/>
      <c r="C667" s="17"/>
      <c r="D667" s="17"/>
      <c r="E667" s="17"/>
      <c r="F667" s="17"/>
      <c r="G667" s="17"/>
      <c r="H667" s="17"/>
      <c r="I667" s="17"/>
      <c r="J667" s="18"/>
      <c r="K667" s="19"/>
      <c r="L667" s="37"/>
      <c r="M667" s="37"/>
      <c r="N667" s="37"/>
      <c r="O667" s="37"/>
      <c r="P667" s="37"/>
      <c r="Q667" s="37"/>
      <c r="R667" s="37"/>
      <c r="S667" s="37"/>
      <c r="T667" s="16"/>
    </row>
    <row r="668" spans="1:20" s="36" customFormat="1" ht="12.75" customHeight="1">
      <c r="A668" s="16"/>
      <c r="B668" s="17"/>
      <c r="C668" s="17"/>
      <c r="D668" s="17"/>
      <c r="E668" s="17"/>
      <c r="F668" s="17"/>
      <c r="G668" s="17"/>
      <c r="H668" s="17"/>
      <c r="I668" s="17"/>
      <c r="J668" s="18"/>
      <c r="K668" s="19"/>
      <c r="L668" s="37"/>
      <c r="M668" s="37"/>
      <c r="N668" s="37"/>
      <c r="O668" s="37"/>
      <c r="P668" s="37"/>
      <c r="Q668" s="37"/>
      <c r="R668" s="37"/>
      <c r="S668" s="37"/>
      <c r="T668" s="16"/>
    </row>
    <row r="669" spans="1:20" s="36" customFormat="1" ht="12.75" customHeight="1">
      <c r="A669" s="16"/>
      <c r="B669" s="17"/>
      <c r="C669" s="17"/>
      <c r="D669" s="17"/>
      <c r="E669" s="17"/>
      <c r="F669" s="17"/>
      <c r="G669" s="17"/>
      <c r="H669" s="17"/>
      <c r="I669" s="17"/>
      <c r="J669" s="18"/>
      <c r="K669" s="19"/>
      <c r="L669" s="37"/>
      <c r="M669" s="37"/>
      <c r="N669" s="37"/>
      <c r="O669" s="37"/>
      <c r="P669" s="37"/>
      <c r="Q669" s="37"/>
      <c r="R669" s="37"/>
      <c r="S669" s="37"/>
      <c r="T669" s="16"/>
    </row>
    <row r="670" spans="1:20" s="36" customFormat="1" ht="12.75" customHeight="1">
      <c r="A670" s="16"/>
      <c r="B670" s="17"/>
      <c r="C670" s="17"/>
      <c r="D670" s="17"/>
      <c r="E670" s="17"/>
      <c r="F670" s="17"/>
      <c r="G670" s="17"/>
      <c r="H670" s="17"/>
      <c r="I670" s="17"/>
      <c r="J670" s="18"/>
      <c r="K670" s="19"/>
      <c r="L670" s="37"/>
      <c r="M670" s="37"/>
      <c r="N670" s="37"/>
      <c r="O670" s="37"/>
      <c r="P670" s="37"/>
      <c r="Q670" s="37"/>
      <c r="R670" s="37"/>
      <c r="S670" s="37"/>
      <c r="T670" s="16"/>
    </row>
    <row r="671" spans="1:20" s="36" customFormat="1" ht="12.75" customHeight="1">
      <c r="A671" s="16"/>
      <c r="B671" s="17"/>
      <c r="C671" s="17"/>
      <c r="D671" s="17"/>
      <c r="E671" s="17"/>
      <c r="F671" s="17"/>
      <c r="G671" s="17"/>
      <c r="H671" s="17"/>
      <c r="I671" s="17"/>
      <c r="J671" s="18"/>
      <c r="K671" s="19"/>
      <c r="L671" s="37"/>
      <c r="M671" s="37"/>
      <c r="N671" s="37"/>
      <c r="O671" s="37"/>
      <c r="P671" s="37"/>
      <c r="Q671" s="37"/>
      <c r="R671" s="37"/>
      <c r="S671" s="37"/>
      <c r="T671" s="16"/>
    </row>
    <row r="672" spans="1:20" s="36" customFormat="1" ht="12.75" customHeight="1">
      <c r="A672" s="16"/>
      <c r="B672" s="17"/>
      <c r="C672" s="17"/>
      <c r="D672" s="17"/>
      <c r="E672" s="17"/>
      <c r="F672" s="17"/>
      <c r="G672" s="17"/>
      <c r="H672" s="17"/>
      <c r="I672" s="17"/>
      <c r="J672" s="18"/>
      <c r="K672" s="19"/>
      <c r="L672" s="37"/>
      <c r="M672" s="37"/>
      <c r="N672" s="37"/>
      <c r="O672" s="37"/>
      <c r="P672" s="37"/>
      <c r="Q672" s="37"/>
      <c r="R672" s="37"/>
      <c r="S672" s="37"/>
      <c r="T672" s="16"/>
    </row>
    <row r="673" spans="1:20" s="36" customFormat="1" ht="12.75" customHeight="1">
      <c r="A673" s="16"/>
      <c r="B673" s="17"/>
      <c r="C673" s="17"/>
      <c r="D673" s="17"/>
      <c r="E673" s="17"/>
      <c r="F673" s="17"/>
      <c r="G673" s="17"/>
      <c r="H673" s="17"/>
      <c r="I673" s="17"/>
      <c r="J673" s="18"/>
      <c r="K673" s="19"/>
      <c r="L673" s="37"/>
      <c r="M673" s="37"/>
      <c r="N673" s="37"/>
      <c r="O673" s="37"/>
      <c r="P673" s="37"/>
      <c r="Q673" s="37"/>
      <c r="R673" s="37"/>
      <c r="S673" s="37"/>
      <c r="T673" s="16"/>
    </row>
    <row r="674" spans="1:20" s="36" customFormat="1" ht="12.75" customHeight="1">
      <c r="A674" s="16"/>
      <c r="B674" s="17"/>
      <c r="C674" s="17"/>
      <c r="D674" s="17"/>
      <c r="E674" s="17"/>
      <c r="F674" s="17"/>
      <c r="G674" s="17"/>
      <c r="H674" s="17"/>
      <c r="I674" s="17"/>
      <c r="J674" s="18"/>
      <c r="K674" s="19"/>
      <c r="L674" s="37"/>
      <c r="M674" s="37"/>
      <c r="N674" s="37"/>
      <c r="O674" s="37"/>
      <c r="P674" s="37"/>
      <c r="Q674" s="37"/>
      <c r="R674" s="37"/>
      <c r="S674" s="37"/>
      <c r="T674" s="16"/>
    </row>
    <row r="675" spans="1:20" s="36" customFormat="1" ht="12.75" customHeight="1">
      <c r="A675" s="16"/>
      <c r="B675" s="17"/>
      <c r="C675" s="17"/>
      <c r="D675" s="17"/>
      <c r="E675" s="17"/>
      <c r="F675" s="17"/>
      <c r="G675" s="17"/>
      <c r="H675" s="17"/>
      <c r="I675" s="17"/>
      <c r="J675" s="18"/>
      <c r="K675" s="19"/>
      <c r="L675" s="37"/>
      <c r="M675" s="37"/>
      <c r="N675" s="37"/>
      <c r="O675" s="37"/>
      <c r="P675" s="37"/>
      <c r="Q675" s="37"/>
      <c r="R675" s="37"/>
      <c r="S675" s="37"/>
      <c r="T675" s="16"/>
    </row>
    <row r="676" spans="1:20" s="36" customFormat="1" ht="12.75" customHeight="1">
      <c r="A676" s="16"/>
      <c r="B676" s="17"/>
      <c r="C676" s="17"/>
      <c r="D676" s="17"/>
      <c r="E676" s="17"/>
      <c r="F676" s="17"/>
      <c r="G676" s="17"/>
      <c r="H676" s="17"/>
      <c r="I676" s="17"/>
      <c r="J676" s="18"/>
      <c r="K676" s="19"/>
      <c r="L676" s="37"/>
      <c r="M676" s="37"/>
      <c r="N676" s="37"/>
      <c r="O676" s="37"/>
      <c r="P676" s="37"/>
      <c r="Q676" s="37"/>
      <c r="R676" s="37"/>
      <c r="S676" s="37"/>
      <c r="T676" s="16"/>
    </row>
    <row r="677" spans="1:20" s="36" customFormat="1" ht="12.75" customHeight="1">
      <c r="A677" s="16"/>
      <c r="B677" s="17"/>
      <c r="C677" s="17"/>
      <c r="D677" s="17"/>
      <c r="E677" s="17"/>
      <c r="F677" s="17"/>
      <c r="G677" s="17"/>
      <c r="H677" s="17"/>
      <c r="I677" s="17"/>
      <c r="J677" s="18"/>
      <c r="K677" s="19"/>
      <c r="L677" s="37"/>
      <c r="M677" s="37"/>
      <c r="N677" s="37"/>
      <c r="O677" s="37"/>
      <c r="P677" s="37"/>
      <c r="Q677" s="37"/>
      <c r="R677" s="37"/>
      <c r="S677" s="37"/>
      <c r="T677" s="16"/>
    </row>
    <row r="678" spans="1:20" s="36" customFormat="1" ht="12.75" customHeight="1">
      <c r="A678" s="16"/>
      <c r="B678" s="17"/>
      <c r="C678" s="17"/>
      <c r="D678" s="17"/>
      <c r="E678" s="17"/>
      <c r="F678" s="17"/>
      <c r="G678" s="17"/>
      <c r="H678" s="17"/>
      <c r="I678" s="17"/>
      <c r="J678" s="18"/>
      <c r="K678" s="19"/>
      <c r="L678" s="37"/>
      <c r="M678" s="37"/>
      <c r="N678" s="37"/>
      <c r="O678" s="37"/>
      <c r="P678" s="37"/>
      <c r="Q678" s="37"/>
      <c r="R678" s="37"/>
      <c r="S678" s="37"/>
      <c r="T678" s="16"/>
    </row>
    <row r="679" spans="1:20" s="36" customFormat="1" ht="12.75" customHeight="1">
      <c r="A679" s="16"/>
      <c r="B679" s="17"/>
      <c r="C679" s="17"/>
      <c r="D679" s="17"/>
      <c r="E679" s="17"/>
      <c r="F679" s="17"/>
      <c r="G679" s="17"/>
      <c r="H679" s="17"/>
      <c r="I679" s="17"/>
      <c r="J679" s="18"/>
      <c r="K679" s="19"/>
      <c r="L679" s="37"/>
      <c r="M679" s="37"/>
      <c r="N679" s="37"/>
      <c r="O679" s="37"/>
      <c r="P679" s="37"/>
      <c r="Q679" s="37"/>
      <c r="R679" s="37"/>
      <c r="S679" s="37"/>
      <c r="T679" s="16"/>
    </row>
    <row r="680" spans="1:20" s="36" customFormat="1" ht="12.75" customHeight="1">
      <c r="A680" s="16"/>
      <c r="B680" s="17"/>
      <c r="C680" s="17"/>
      <c r="D680" s="17"/>
      <c r="E680" s="17"/>
      <c r="F680" s="17"/>
      <c r="G680" s="17"/>
      <c r="H680" s="17"/>
      <c r="I680" s="17"/>
      <c r="J680" s="18"/>
      <c r="K680" s="19"/>
      <c r="L680" s="37"/>
      <c r="M680" s="37"/>
      <c r="N680" s="37"/>
      <c r="O680" s="37"/>
      <c r="P680" s="37"/>
      <c r="Q680" s="37"/>
      <c r="R680" s="37"/>
      <c r="S680" s="37"/>
      <c r="T680" s="16"/>
    </row>
    <row r="681" spans="1:20" s="36" customFormat="1" ht="12.75" customHeight="1">
      <c r="A681" s="16"/>
      <c r="B681" s="17"/>
      <c r="C681" s="17"/>
      <c r="D681" s="17"/>
      <c r="E681" s="17"/>
      <c r="F681" s="17"/>
      <c r="G681" s="17"/>
      <c r="H681" s="17"/>
      <c r="I681" s="17"/>
      <c r="J681" s="18"/>
      <c r="K681" s="19"/>
      <c r="L681" s="37"/>
      <c r="M681" s="37"/>
      <c r="N681" s="37"/>
      <c r="O681" s="37"/>
      <c r="P681" s="37"/>
      <c r="Q681" s="37"/>
      <c r="R681" s="37"/>
      <c r="S681" s="37"/>
      <c r="T681" s="16"/>
    </row>
    <row r="682" spans="1:20" s="36" customFormat="1" ht="12.75" customHeight="1">
      <c r="A682" s="16"/>
      <c r="B682" s="17"/>
      <c r="C682" s="17"/>
      <c r="D682" s="17"/>
      <c r="E682" s="17"/>
      <c r="F682" s="17"/>
      <c r="G682" s="17"/>
      <c r="H682" s="17"/>
      <c r="I682" s="17"/>
      <c r="J682" s="18"/>
      <c r="K682" s="19"/>
      <c r="L682" s="37"/>
      <c r="M682" s="37"/>
      <c r="N682" s="37"/>
      <c r="O682" s="37"/>
      <c r="P682" s="37"/>
      <c r="Q682" s="37"/>
      <c r="R682" s="37"/>
      <c r="S682" s="37"/>
      <c r="T682" s="16"/>
    </row>
    <row r="683" spans="1:20" s="36" customFormat="1" ht="12.75" customHeight="1">
      <c r="A683" s="16"/>
      <c r="B683" s="17"/>
      <c r="C683" s="17"/>
      <c r="D683" s="17"/>
      <c r="E683" s="17"/>
      <c r="F683" s="17"/>
      <c r="G683" s="17"/>
      <c r="H683" s="17"/>
      <c r="I683" s="17"/>
      <c r="J683" s="18"/>
      <c r="K683" s="19"/>
      <c r="L683" s="37"/>
      <c r="M683" s="37"/>
      <c r="N683" s="37"/>
      <c r="O683" s="37"/>
      <c r="P683" s="37"/>
      <c r="Q683" s="37"/>
      <c r="R683" s="37"/>
      <c r="S683" s="37"/>
      <c r="T683" s="16"/>
    </row>
    <row r="684" spans="1:20" s="36" customFormat="1" ht="12.75" customHeight="1">
      <c r="A684" s="16"/>
      <c r="B684" s="17"/>
      <c r="C684" s="17"/>
      <c r="D684" s="17"/>
      <c r="E684" s="17"/>
      <c r="F684" s="17"/>
      <c r="G684" s="17"/>
      <c r="H684" s="17"/>
      <c r="I684" s="17"/>
      <c r="J684" s="18"/>
      <c r="K684" s="19"/>
      <c r="L684" s="37"/>
      <c r="M684" s="37"/>
      <c r="N684" s="37"/>
      <c r="O684" s="37"/>
      <c r="P684" s="37"/>
      <c r="Q684" s="37"/>
      <c r="R684" s="37"/>
      <c r="S684" s="37"/>
      <c r="T684" s="16"/>
    </row>
    <row r="685" spans="1:20" s="36" customFormat="1" ht="12.75" customHeight="1">
      <c r="A685" s="16"/>
      <c r="B685" s="17"/>
      <c r="C685" s="17"/>
      <c r="D685" s="17"/>
      <c r="E685" s="17"/>
      <c r="F685" s="17"/>
      <c r="G685" s="17"/>
      <c r="H685" s="17"/>
      <c r="I685" s="17"/>
      <c r="J685" s="18"/>
      <c r="K685" s="19"/>
      <c r="L685" s="37"/>
      <c r="M685" s="37"/>
      <c r="N685" s="37"/>
      <c r="O685" s="37"/>
      <c r="P685" s="37"/>
      <c r="Q685" s="37"/>
      <c r="R685" s="37"/>
      <c r="S685" s="37"/>
      <c r="T685" s="16"/>
    </row>
    <row r="686" spans="1:20" s="36" customFormat="1" ht="12.75" customHeight="1">
      <c r="A686" s="16"/>
      <c r="B686" s="17"/>
      <c r="C686" s="17"/>
      <c r="D686" s="17"/>
      <c r="E686" s="17"/>
      <c r="F686" s="17"/>
      <c r="G686" s="17"/>
      <c r="H686" s="17"/>
      <c r="I686" s="17"/>
      <c r="J686" s="18"/>
      <c r="K686" s="19"/>
      <c r="L686" s="37"/>
      <c r="M686" s="37"/>
      <c r="N686" s="37"/>
      <c r="O686" s="37"/>
      <c r="P686" s="37"/>
      <c r="Q686" s="37"/>
      <c r="R686" s="37"/>
      <c r="S686" s="37"/>
      <c r="T686" s="16"/>
    </row>
    <row r="687" spans="1:20" s="36" customFormat="1" ht="12.75" customHeight="1">
      <c r="A687" s="16"/>
      <c r="B687" s="17"/>
      <c r="C687" s="17"/>
      <c r="D687" s="17"/>
      <c r="E687" s="17"/>
      <c r="F687" s="17"/>
      <c r="G687" s="17"/>
      <c r="H687" s="17"/>
      <c r="I687" s="17"/>
      <c r="J687" s="18"/>
      <c r="K687" s="19"/>
      <c r="L687" s="37"/>
      <c r="M687" s="37"/>
      <c r="N687" s="37"/>
      <c r="O687" s="37"/>
      <c r="P687" s="37"/>
      <c r="Q687" s="37"/>
      <c r="R687" s="37"/>
      <c r="S687" s="37"/>
      <c r="T687" s="16"/>
    </row>
    <row r="688" spans="1:20" s="36" customFormat="1" ht="12.75" customHeight="1">
      <c r="A688" s="16"/>
      <c r="B688" s="17"/>
      <c r="C688" s="17"/>
      <c r="D688" s="17"/>
      <c r="E688" s="17"/>
      <c r="F688" s="17"/>
      <c r="G688" s="17"/>
      <c r="H688" s="17"/>
      <c r="I688" s="17"/>
      <c r="J688" s="18"/>
      <c r="K688" s="19"/>
      <c r="L688" s="37"/>
      <c r="M688" s="37"/>
      <c r="N688" s="37"/>
      <c r="O688" s="37"/>
      <c r="P688" s="37"/>
      <c r="Q688" s="37"/>
      <c r="R688" s="37"/>
      <c r="S688" s="37"/>
      <c r="T688" s="16"/>
    </row>
    <row r="689" spans="1:20" s="36" customFormat="1" ht="12.75" customHeight="1">
      <c r="A689" s="16"/>
      <c r="B689" s="17"/>
      <c r="C689" s="17"/>
      <c r="D689" s="17"/>
      <c r="E689" s="17"/>
      <c r="F689" s="17"/>
      <c r="G689" s="17"/>
      <c r="H689" s="17"/>
      <c r="I689" s="17"/>
      <c r="J689" s="18"/>
      <c r="K689" s="19"/>
      <c r="L689" s="37"/>
      <c r="M689" s="37"/>
      <c r="N689" s="37"/>
      <c r="O689" s="37"/>
      <c r="P689" s="37"/>
      <c r="Q689" s="37"/>
      <c r="R689" s="37"/>
      <c r="S689" s="37"/>
      <c r="T689" s="16"/>
    </row>
    <row r="690" spans="1:20" s="36" customFormat="1" ht="12.75" customHeight="1">
      <c r="A690" s="16"/>
      <c r="B690" s="17"/>
      <c r="C690" s="17"/>
      <c r="D690" s="17"/>
      <c r="E690" s="17"/>
      <c r="F690" s="17"/>
      <c r="G690" s="17"/>
      <c r="H690" s="17"/>
      <c r="I690" s="17"/>
      <c r="J690" s="18"/>
      <c r="K690" s="19"/>
      <c r="L690" s="37"/>
      <c r="M690" s="37"/>
      <c r="N690" s="37"/>
      <c r="O690" s="37"/>
      <c r="P690" s="37"/>
      <c r="Q690" s="37"/>
      <c r="R690" s="37"/>
      <c r="S690" s="37"/>
      <c r="T690" s="16"/>
    </row>
    <row r="691" spans="1:20" s="36" customFormat="1" ht="12.75" customHeight="1">
      <c r="A691" s="16"/>
      <c r="B691" s="17"/>
      <c r="C691" s="17"/>
      <c r="D691" s="17"/>
      <c r="E691" s="17"/>
      <c r="F691" s="17"/>
      <c r="G691" s="17"/>
      <c r="H691" s="17"/>
      <c r="I691" s="17"/>
      <c r="J691" s="18"/>
      <c r="K691" s="19"/>
      <c r="L691" s="37"/>
      <c r="M691" s="37"/>
      <c r="N691" s="37"/>
      <c r="O691" s="37"/>
      <c r="P691" s="37"/>
      <c r="Q691" s="37"/>
      <c r="R691" s="37"/>
      <c r="S691" s="37"/>
      <c r="T691" s="16"/>
    </row>
    <row r="692" spans="1:20" s="36" customFormat="1" ht="12.75" customHeight="1">
      <c r="A692" s="16"/>
      <c r="B692" s="17"/>
      <c r="C692" s="17"/>
      <c r="D692" s="17"/>
      <c r="E692" s="17"/>
      <c r="F692" s="17"/>
      <c r="G692" s="17"/>
      <c r="H692" s="17"/>
      <c r="I692" s="17"/>
      <c r="J692" s="18"/>
      <c r="K692" s="19"/>
      <c r="L692" s="37"/>
      <c r="M692" s="37"/>
      <c r="N692" s="37"/>
      <c r="O692" s="37"/>
      <c r="P692" s="37"/>
      <c r="Q692" s="37"/>
      <c r="R692" s="37"/>
      <c r="S692" s="37"/>
      <c r="T692" s="16"/>
    </row>
    <row r="693" spans="1:20" s="36" customFormat="1" ht="12.75" customHeight="1">
      <c r="A693" s="16"/>
      <c r="B693" s="17"/>
      <c r="C693" s="17"/>
      <c r="D693" s="17"/>
      <c r="E693" s="17"/>
      <c r="F693" s="17"/>
      <c r="G693" s="17"/>
      <c r="H693" s="17"/>
      <c r="I693" s="17"/>
      <c r="J693" s="18"/>
      <c r="K693" s="19"/>
      <c r="L693" s="37"/>
      <c r="M693" s="37"/>
      <c r="N693" s="37"/>
      <c r="O693" s="37"/>
      <c r="P693" s="37"/>
      <c r="Q693" s="37"/>
      <c r="R693" s="37"/>
      <c r="S693" s="37"/>
      <c r="T693" s="16"/>
    </row>
    <row r="694" spans="1:20" s="36" customFormat="1" ht="12.75" customHeight="1">
      <c r="A694" s="16"/>
      <c r="B694" s="17"/>
      <c r="C694" s="17"/>
      <c r="D694" s="17"/>
      <c r="E694" s="17"/>
      <c r="F694" s="17"/>
      <c r="G694" s="17"/>
      <c r="H694" s="17"/>
      <c r="I694" s="17"/>
      <c r="J694" s="18"/>
      <c r="K694" s="19"/>
      <c r="L694" s="37"/>
      <c r="M694" s="37"/>
      <c r="N694" s="37"/>
      <c r="O694" s="37"/>
      <c r="P694" s="37"/>
      <c r="Q694" s="37"/>
      <c r="R694" s="37"/>
      <c r="S694" s="37"/>
      <c r="T694" s="16"/>
    </row>
    <row r="695" spans="1:20" s="36" customFormat="1" ht="12.75" customHeight="1">
      <c r="A695" s="16"/>
      <c r="B695" s="17"/>
      <c r="C695" s="17"/>
      <c r="D695" s="17"/>
      <c r="E695" s="17"/>
      <c r="F695" s="17"/>
      <c r="G695" s="17"/>
      <c r="H695" s="17"/>
      <c r="I695" s="17"/>
      <c r="J695" s="18"/>
      <c r="K695" s="19"/>
      <c r="L695" s="37"/>
      <c r="M695" s="37"/>
      <c r="N695" s="37"/>
      <c r="O695" s="37"/>
      <c r="P695" s="37"/>
      <c r="Q695" s="37"/>
      <c r="R695" s="37"/>
      <c r="S695" s="37"/>
      <c r="T695" s="16"/>
    </row>
    <row r="696" spans="1:20" s="36" customFormat="1" ht="12.75" customHeight="1">
      <c r="A696" s="16"/>
      <c r="B696" s="17"/>
      <c r="C696" s="17"/>
      <c r="D696" s="17"/>
      <c r="E696" s="17"/>
      <c r="F696" s="17"/>
      <c r="G696" s="17"/>
      <c r="H696" s="17"/>
      <c r="I696" s="17"/>
      <c r="J696" s="18"/>
      <c r="K696" s="19"/>
      <c r="L696" s="37"/>
      <c r="M696" s="37"/>
      <c r="N696" s="37"/>
      <c r="O696" s="37"/>
      <c r="P696" s="37"/>
      <c r="Q696" s="37"/>
      <c r="R696" s="37"/>
      <c r="S696" s="37"/>
      <c r="T696" s="16"/>
    </row>
    <row r="697" spans="1:20" s="36" customFormat="1" ht="12.75" customHeight="1">
      <c r="A697" s="16"/>
      <c r="B697" s="17"/>
      <c r="C697" s="17"/>
      <c r="D697" s="17"/>
      <c r="E697" s="17"/>
      <c r="F697" s="17"/>
      <c r="G697" s="17"/>
      <c r="H697" s="17"/>
      <c r="I697" s="17"/>
      <c r="J697" s="18"/>
      <c r="K697" s="19"/>
      <c r="L697" s="37"/>
      <c r="M697" s="37"/>
      <c r="N697" s="37"/>
      <c r="O697" s="37"/>
      <c r="P697" s="37"/>
      <c r="Q697" s="37"/>
      <c r="R697" s="37"/>
      <c r="S697" s="37"/>
      <c r="T697" s="16"/>
    </row>
    <row r="698" spans="1:20" s="36" customFormat="1" ht="12.75" customHeight="1">
      <c r="A698" s="16"/>
      <c r="B698" s="17"/>
      <c r="C698" s="17"/>
      <c r="D698" s="17"/>
      <c r="E698" s="17"/>
      <c r="F698" s="17"/>
      <c r="G698" s="17"/>
      <c r="H698" s="17"/>
      <c r="I698" s="17"/>
      <c r="J698" s="18"/>
      <c r="K698" s="19"/>
      <c r="L698" s="37"/>
      <c r="M698" s="37"/>
      <c r="N698" s="37"/>
      <c r="O698" s="37"/>
      <c r="P698" s="37"/>
      <c r="Q698" s="37"/>
      <c r="R698" s="37"/>
      <c r="S698" s="37"/>
      <c r="T698" s="16"/>
    </row>
    <row r="699" spans="1:20" s="36" customFormat="1" ht="12.75" customHeight="1">
      <c r="A699" s="16"/>
      <c r="B699" s="17"/>
      <c r="C699" s="17"/>
      <c r="D699" s="17"/>
      <c r="E699" s="17"/>
      <c r="F699" s="17"/>
      <c r="G699" s="17"/>
      <c r="H699" s="17"/>
      <c r="I699" s="17"/>
      <c r="J699" s="18"/>
      <c r="K699" s="19"/>
      <c r="L699" s="37"/>
      <c r="M699" s="37"/>
      <c r="N699" s="37"/>
      <c r="O699" s="37"/>
      <c r="P699" s="37"/>
      <c r="Q699" s="37"/>
      <c r="R699" s="37"/>
      <c r="S699" s="37"/>
      <c r="T699" s="16"/>
    </row>
    <row r="700" spans="1:20" s="36" customFormat="1" ht="12.75" customHeight="1">
      <c r="A700" s="16"/>
      <c r="B700" s="17"/>
      <c r="C700" s="17"/>
      <c r="D700" s="17"/>
      <c r="E700" s="17"/>
      <c r="F700" s="17"/>
      <c r="G700" s="17"/>
      <c r="H700" s="17"/>
      <c r="I700" s="17"/>
      <c r="J700" s="18"/>
      <c r="K700" s="19"/>
      <c r="L700" s="37"/>
      <c r="M700" s="37"/>
      <c r="N700" s="37"/>
      <c r="O700" s="37"/>
      <c r="P700" s="37"/>
      <c r="Q700" s="37"/>
      <c r="R700" s="37"/>
      <c r="S700" s="37"/>
      <c r="T700" s="16"/>
    </row>
    <row r="701" spans="1:20" s="36" customFormat="1" ht="12.75" customHeight="1">
      <c r="A701" s="16"/>
      <c r="B701" s="17"/>
      <c r="C701" s="17"/>
      <c r="D701" s="17"/>
      <c r="E701" s="17"/>
      <c r="F701" s="17"/>
      <c r="G701" s="17"/>
      <c r="H701" s="17"/>
      <c r="I701" s="17"/>
      <c r="J701" s="18"/>
      <c r="K701" s="19"/>
      <c r="L701" s="37"/>
      <c r="M701" s="37"/>
      <c r="N701" s="37"/>
      <c r="O701" s="37"/>
      <c r="P701" s="37"/>
      <c r="Q701" s="37"/>
      <c r="R701" s="37"/>
      <c r="S701" s="37"/>
      <c r="T701" s="16"/>
    </row>
    <row r="702" spans="1:20" s="36" customFormat="1" ht="12.75" customHeight="1">
      <c r="A702" s="16"/>
      <c r="B702" s="17"/>
      <c r="C702" s="17"/>
      <c r="D702" s="17"/>
      <c r="E702" s="17"/>
      <c r="F702" s="17"/>
      <c r="G702" s="17"/>
      <c r="H702" s="17"/>
      <c r="I702" s="17"/>
      <c r="J702" s="18"/>
      <c r="K702" s="19"/>
      <c r="L702" s="37"/>
      <c r="M702" s="37"/>
      <c r="N702" s="37"/>
      <c r="O702" s="37"/>
      <c r="P702" s="37"/>
      <c r="Q702" s="37"/>
      <c r="R702" s="37"/>
      <c r="S702" s="37"/>
      <c r="T702" s="16"/>
    </row>
    <row r="703" spans="1:20" s="36" customFormat="1" ht="12.75" customHeight="1">
      <c r="A703" s="16"/>
      <c r="B703" s="17"/>
      <c r="C703" s="17"/>
      <c r="D703" s="17"/>
      <c r="E703" s="17"/>
      <c r="F703" s="17"/>
      <c r="G703" s="17"/>
      <c r="H703" s="17"/>
      <c r="I703" s="17"/>
      <c r="J703" s="18"/>
      <c r="K703" s="19"/>
      <c r="L703" s="37"/>
      <c r="M703" s="37"/>
      <c r="N703" s="37"/>
      <c r="O703" s="37"/>
      <c r="P703" s="37"/>
      <c r="Q703" s="37"/>
      <c r="R703" s="37"/>
      <c r="S703" s="37"/>
      <c r="T703" s="16"/>
    </row>
    <row r="704" spans="1:20" s="36" customFormat="1" ht="12.75" customHeight="1">
      <c r="A704" s="16"/>
      <c r="B704" s="17"/>
      <c r="C704" s="17"/>
      <c r="D704" s="17"/>
      <c r="E704" s="17"/>
      <c r="F704" s="17"/>
      <c r="G704" s="17"/>
      <c r="H704" s="17"/>
      <c r="I704" s="17"/>
      <c r="J704" s="18"/>
      <c r="K704" s="19"/>
      <c r="L704" s="37"/>
      <c r="M704" s="37"/>
      <c r="N704" s="37"/>
      <c r="O704" s="37"/>
      <c r="P704" s="37"/>
      <c r="Q704" s="37"/>
      <c r="R704" s="37"/>
      <c r="S704" s="37"/>
      <c r="T704" s="16"/>
    </row>
    <row r="705" spans="1:20" s="36" customFormat="1" ht="12.75" customHeight="1">
      <c r="A705" s="16"/>
      <c r="B705" s="17"/>
      <c r="C705" s="17"/>
      <c r="D705" s="17"/>
      <c r="E705" s="17"/>
      <c r="F705" s="17"/>
      <c r="G705" s="17"/>
      <c r="H705" s="17"/>
      <c r="I705" s="17"/>
      <c r="J705" s="18"/>
      <c r="K705" s="19"/>
      <c r="L705" s="37"/>
      <c r="M705" s="37"/>
      <c r="N705" s="37"/>
      <c r="O705" s="37"/>
      <c r="P705" s="37"/>
      <c r="Q705" s="37"/>
      <c r="R705" s="37"/>
      <c r="S705" s="37"/>
      <c r="T705" s="16"/>
    </row>
    <row r="706" spans="1:20" s="36" customFormat="1" ht="12.75" customHeight="1">
      <c r="A706" s="16"/>
      <c r="B706" s="17"/>
      <c r="C706" s="17"/>
      <c r="D706" s="17"/>
      <c r="E706" s="17"/>
      <c r="F706" s="17"/>
      <c r="G706" s="17"/>
      <c r="H706" s="17"/>
      <c r="I706" s="17"/>
      <c r="J706" s="18"/>
      <c r="K706" s="19"/>
      <c r="L706" s="37"/>
      <c r="M706" s="37"/>
      <c r="N706" s="37"/>
      <c r="O706" s="37"/>
      <c r="P706" s="37"/>
      <c r="Q706" s="37"/>
      <c r="R706" s="37"/>
      <c r="S706" s="37"/>
      <c r="T706" s="16"/>
    </row>
    <row r="707" spans="1:20" s="36" customFormat="1" ht="12.75" customHeight="1">
      <c r="A707" s="16"/>
      <c r="B707" s="17"/>
      <c r="C707" s="17"/>
      <c r="D707" s="17"/>
      <c r="E707" s="17"/>
      <c r="F707" s="17"/>
      <c r="G707" s="17"/>
      <c r="H707" s="17"/>
      <c r="I707" s="17"/>
      <c r="J707" s="18"/>
      <c r="K707" s="19"/>
      <c r="L707" s="37"/>
      <c r="M707" s="37"/>
      <c r="N707" s="37"/>
      <c r="O707" s="37"/>
      <c r="P707" s="37"/>
      <c r="Q707" s="37"/>
      <c r="R707" s="37"/>
      <c r="S707" s="37"/>
      <c r="T707" s="16"/>
    </row>
    <row r="708" spans="1:20" s="36" customFormat="1" ht="12.75" customHeight="1">
      <c r="A708" s="16"/>
      <c r="B708" s="17"/>
      <c r="C708" s="17"/>
      <c r="D708" s="17"/>
      <c r="E708" s="17"/>
      <c r="F708" s="17"/>
      <c r="G708" s="17"/>
      <c r="H708" s="17"/>
      <c r="I708" s="17"/>
      <c r="J708" s="18"/>
      <c r="K708" s="19"/>
      <c r="L708" s="37"/>
      <c r="M708" s="37"/>
      <c r="N708" s="37"/>
      <c r="O708" s="37"/>
      <c r="P708" s="37"/>
      <c r="Q708" s="37"/>
      <c r="R708" s="37"/>
      <c r="S708" s="37"/>
      <c r="T708" s="16"/>
    </row>
    <row r="709" spans="1:20" s="36" customFormat="1" ht="12.75" customHeight="1">
      <c r="A709" s="16"/>
      <c r="B709" s="17"/>
      <c r="C709" s="17"/>
      <c r="D709" s="17"/>
      <c r="E709" s="17"/>
      <c r="F709" s="17"/>
      <c r="G709" s="17"/>
      <c r="H709" s="17"/>
      <c r="I709" s="17"/>
      <c r="J709" s="18"/>
      <c r="K709" s="19"/>
      <c r="L709" s="37"/>
      <c r="M709" s="37"/>
      <c r="N709" s="37"/>
      <c r="O709" s="37"/>
      <c r="P709" s="37"/>
      <c r="Q709" s="37"/>
      <c r="R709" s="37"/>
      <c r="S709" s="37"/>
      <c r="T709" s="16"/>
    </row>
    <row r="710" spans="1:20" s="36" customFormat="1" ht="12.75" customHeight="1">
      <c r="A710" s="16"/>
      <c r="B710" s="17"/>
      <c r="C710" s="17"/>
      <c r="D710" s="17"/>
      <c r="E710" s="17"/>
      <c r="F710" s="17"/>
      <c r="G710" s="17"/>
      <c r="H710" s="17"/>
      <c r="I710" s="17"/>
      <c r="J710" s="18"/>
      <c r="K710" s="19"/>
      <c r="L710" s="37"/>
      <c r="M710" s="37"/>
      <c r="N710" s="37"/>
      <c r="O710" s="37"/>
      <c r="P710" s="37"/>
      <c r="Q710" s="37"/>
      <c r="R710" s="37"/>
      <c r="S710" s="37"/>
      <c r="T710" s="16"/>
    </row>
    <row r="711" spans="1:20" s="36" customFormat="1" ht="12.75" customHeight="1">
      <c r="A711" s="16"/>
      <c r="B711" s="17"/>
      <c r="C711" s="17"/>
      <c r="D711" s="17"/>
      <c r="E711" s="17"/>
      <c r="F711" s="17"/>
      <c r="G711" s="17"/>
      <c r="H711" s="17"/>
      <c r="I711" s="17"/>
      <c r="J711" s="18"/>
      <c r="K711" s="19"/>
      <c r="L711" s="37"/>
      <c r="M711" s="37"/>
      <c r="N711" s="37"/>
      <c r="O711" s="37"/>
      <c r="P711" s="37"/>
      <c r="Q711" s="37"/>
      <c r="R711" s="37"/>
      <c r="S711" s="37"/>
      <c r="T711" s="16"/>
    </row>
    <row r="712" spans="1:20" s="36" customFormat="1" ht="12.75" customHeight="1">
      <c r="A712" s="16"/>
      <c r="B712" s="17"/>
      <c r="C712" s="17"/>
      <c r="D712" s="17"/>
      <c r="E712" s="17"/>
      <c r="F712" s="17"/>
      <c r="G712" s="17"/>
      <c r="H712" s="17"/>
      <c r="I712" s="17"/>
      <c r="J712" s="18"/>
      <c r="K712" s="19"/>
      <c r="L712" s="37"/>
      <c r="M712" s="37"/>
      <c r="N712" s="37"/>
      <c r="O712" s="37"/>
      <c r="P712" s="37"/>
      <c r="Q712" s="37"/>
      <c r="R712" s="37"/>
      <c r="S712" s="37"/>
      <c r="T712" s="16"/>
    </row>
    <row r="713" spans="1:20" s="36" customFormat="1" ht="12.75" customHeight="1">
      <c r="A713" s="16"/>
      <c r="B713" s="17"/>
      <c r="C713" s="17"/>
      <c r="D713" s="17"/>
      <c r="E713" s="17"/>
      <c r="F713" s="17"/>
      <c r="G713" s="17"/>
      <c r="H713" s="17"/>
      <c r="I713" s="17"/>
      <c r="J713" s="18"/>
      <c r="K713" s="19"/>
      <c r="L713" s="37"/>
      <c r="M713" s="37"/>
      <c r="N713" s="37"/>
      <c r="O713" s="37"/>
      <c r="P713" s="37"/>
      <c r="Q713" s="37"/>
      <c r="R713" s="37"/>
      <c r="S713" s="37"/>
      <c r="T713" s="16"/>
    </row>
    <row r="714" spans="1:20" s="36" customFormat="1" ht="12.75" customHeight="1">
      <c r="A714" s="16"/>
      <c r="B714" s="17"/>
      <c r="C714" s="17"/>
      <c r="D714" s="17"/>
      <c r="E714" s="17"/>
      <c r="F714" s="17"/>
      <c r="G714" s="17"/>
      <c r="H714" s="17"/>
      <c r="I714" s="17"/>
      <c r="J714" s="18"/>
      <c r="K714" s="19"/>
      <c r="L714" s="37"/>
      <c r="M714" s="37"/>
      <c r="N714" s="37"/>
      <c r="O714" s="37"/>
      <c r="P714" s="37"/>
      <c r="Q714" s="37"/>
      <c r="R714" s="37"/>
      <c r="S714" s="37"/>
      <c r="T714" s="16"/>
    </row>
    <row r="715" spans="1:20" s="36" customFormat="1" ht="12.75" customHeight="1">
      <c r="A715" s="16"/>
      <c r="B715" s="17"/>
      <c r="C715" s="17"/>
      <c r="D715" s="17"/>
      <c r="E715" s="17"/>
      <c r="F715" s="17"/>
      <c r="G715" s="17"/>
      <c r="H715" s="17"/>
      <c r="I715" s="17"/>
      <c r="J715" s="18"/>
      <c r="K715" s="19"/>
      <c r="L715" s="37"/>
      <c r="M715" s="37"/>
      <c r="N715" s="37"/>
      <c r="O715" s="37"/>
      <c r="P715" s="37"/>
      <c r="Q715" s="37"/>
      <c r="R715" s="37"/>
      <c r="S715" s="37"/>
      <c r="T715" s="16"/>
    </row>
    <row r="716" spans="1:20" s="36" customFormat="1" ht="12.75" customHeight="1">
      <c r="A716" s="16"/>
      <c r="B716" s="17"/>
      <c r="C716" s="17"/>
      <c r="D716" s="17"/>
      <c r="E716" s="17"/>
      <c r="F716" s="17"/>
      <c r="G716" s="17"/>
      <c r="H716" s="17"/>
      <c r="I716" s="17"/>
      <c r="J716" s="18"/>
      <c r="K716" s="19"/>
      <c r="L716" s="37"/>
      <c r="M716" s="37"/>
      <c r="N716" s="37"/>
      <c r="O716" s="37"/>
      <c r="P716" s="37"/>
      <c r="Q716" s="37"/>
      <c r="R716" s="37"/>
      <c r="S716" s="37"/>
      <c r="T716" s="16"/>
    </row>
    <row r="717" spans="1:20" s="36" customFormat="1" ht="12.75" customHeight="1">
      <c r="A717" s="16"/>
      <c r="B717" s="17"/>
      <c r="C717" s="17"/>
      <c r="D717" s="17"/>
      <c r="E717" s="17"/>
      <c r="F717" s="17"/>
      <c r="G717" s="17"/>
      <c r="H717" s="17"/>
      <c r="I717" s="17"/>
      <c r="J717" s="18"/>
      <c r="K717" s="19"/>
      <c r="L717" s="37"/>
      <c r="M717" s="37"/>
      <c r="N717" s="37"/>
      <c r="O717" s="37"/>
      <c r="P717" s="37"/>
      <c r="Q717" s="37"/>
      <c r="R717" s="37"/>
      <c r="S717" s="37"/>
      <c r="T717" s="16"/>
    </row>
    <row r="718" spans="1:20" s="36" customFormat="1" ht="12.75" customHeight="1">
      <c r="A718" s="16"/>
      <c r="B718" s="17"/>
      <c r="C718" s="17"/>
      <c r="D718" s="17"/>
      <c r="E718" s="17"/>
      <c r="F718" s="17"/>
      <c r="G718" s="17"/>
      <c r="H718" s="17"/>
      <c r="I718" s="17"/>
      <c r="J718" s="18"/>
      <c r="K718" s="19"/>
      <c r="L718" s="37"/>
      <c r="M718" s="37"/>
      <c r="N718" s="37"/>
      <c r="O718" s="37"/>
      <c r="P718" s="37"/>
      <c r="Q718" s="37"/>
      <c r="R718" s="37"/>
      <c r="S718" s="37"/>
      <c r="T718" s="16"/>
    </row>
    <row r="719" spans="1:20" s="36" customFormat="1" ht="12.75" customHeight="1">
      <c r="A719" s="16"/>
      <c r="B719" s="17"/>
      <c r="C719" s="17"/>
      <c r="D719" s="17"/>
      <c r="E719" s="17"/>
      <c r="F719" s="17"/>
      <c r="G719" s="17"/>
      <c r="H719" s="17"/>
      <c r="I719" s="17"/>
      <c r="J719" s="18"/>
      <c r="K719" s="19"/>
      <c r="L719" s="37"/>
      <c r="M719" s="37"/>
      <c r="N719" s="37"/>
      <c r="O719" s="37"/>
      <c r="P719" s="37"/>
      <c r="Q719" s="37"/>
      <c r="R719" s="37"/>
      <c r="S719" s="37"/>
      <c r="T719" s="16"/>
    </row>
    <row r="720" spans="1:20" s="36" customFormat="1" ht="12.75" customHeight="1">
      <c r="A720" s="16"/>
      <c r="B720" s="17"/>
      <c r="C720" s="17"/>
      <c r="D720" s="17"/>
      <c r="E720" s="17"/>
      <c r="F720" s="17"/>
      <c r="G720" s="17"/>
      <c r="H720" s="17"/>
      <c r="I720" s="17"/>
      <c r="J720" s="18"/>
      <c r="K720" s="19"/>
      <c r="L720" s="37"/>
      <c r="M720" s="37"/>
      <c r="N720" s="37"/>
      <c r="O720" s="37"/>
      <c r="P720" s="37"/>
      <c r="Q720" s="37"/>
      <c r="R720" s="37"/>
      <c r="S720" s="37"/>
      <c r="T720" s="16"/>
    </row>
    <row r="721" spans="1:20" s="36" customFormat="1" ht="12.75" customHeight="1">
      <c r="A721" s="16"/>
      <c r="B721" s="17"/>
      <c r="C721" s="17"/>
      <c r="D721" s="17"/>
      <c r="E721" s="17"/>
      <c r="F721" s="17"/>
      <c r="G721" s="17"/>
      <c r="H721" s="17"/>
      <c r="I721" s="17"/>
      <c r="J721" s="18"/>
      <c r="K721" s="19"/>
      <c r="L721" s="37"/>
      <c r="M721" s="37"/>
      <c r="N721" s="37"/>
      <c r="O721" s="37"/>
      <c r="P721" s="37"/>
      <c r="Q721" s="37"/>
      <c r="R721" s="37"/>
      <c r="S721" s="37"/>
      <c r="T721" s="16"/>
    </row>
    <row r="722" spans="1:20" s="36" customFormat="1" ht="12.75" customHeight="1">
      <c r="A722" s="16"/>
      <c r="B722" s="17"/>
      <c r="C722" s="17"/>
      <c r="D722" s="17"/>
      <c r="E722" s="17"/>
      <c r="F722" s="17"/>
      <c r="G722" s="17"/>
      <c r="H722" s="17"/>
      <c r="I722" s="17"/>
      <c r="J722" s="18"/>
      <c r="K722" s="19"/>
      <c r="L722" s="37"/>
      <c r="M722" s="37"/>
      <c r="N722" s="37"/>
      <c r="O722" s="37"/>
      <c r="P722" s="37"/>
      <c r="Q722" s="37"/>
      <c r="R722" s="37"/>
      <c r="S722" s="37"/>
      <c r="T722" s="16"/>
    </row>
    <row r="723" spans="1:20" s="36" customFormat="1" ht="12.75" customHeight="1">
      <c r="A723" s="16"/>
      <c r="B723" s="17"/>
      <c r="C723" s="17"/>
      <c r="D723" s="17"/>
      <c r="E723" s="17"/>
      <c r="F723" s="17"/>
      <c r="G723" s="17"/>
      <c r="H723" s="17"/>
      <c r="I723" s="17"/>
      <c r="J723" s="18"/>
      <c r="K723" s="19"/>
      <c r="L723" s="37"/>
      <c r="M723" s="37"/>
      <c r="N723" s="37"/>
      <c r="O723" s="37"/>
      <c r="P723" s="37"/>
      <c r="Q723" s="37"/>
      <c r="R723" s="37"/>
      <c r="S723" s="37"/>
      <c r="T723" s="16"/>
    </row>
    <row r="724" spans="1:20" s="36" customFormat="1" ht="12.75" customHeight="1">
      <c r="A724" s="16"/>
      <c r="B724" s="17"/>
      <c r="C724" s="17"/>
      <c r="D724" s="17"/>
      <c r="E724" s="17"/>
      <c r="F724" s="17"/>
      <c r="G724" s="17"/>
      <c r="H724" s="17"/>
      <c r="I724" s="17"/>
      <c r="J724" s="18"/>
      <c r="K724" s="19"/>
      <c r="L724" s="37"/>
      <c r="M724" s="37"/>
      <c r="N724" s="37"/>
      <c r="O724" s="37"/>
      <c r="P724" s="37"/>
      <c r="Q724" s="37"/>
      <c r="R724" s="37"/>
      <c r="S724" s="37"/>
      <c r="T724" s="16"/>
    </row>
    <row r="725" spans="1:20" s="36" customFormat="1" ht="12.75" customHeight="1">
      <c r="A725" s="16"/>
      <c r="B725" s="17"/>
      <c r="C725" s="17"/>
      <c r="D725" s="17"/>
      <c r="E725" s="17"/>
      <c r="F725" s="17"/>
      <c r="G725" s="17"/>
      <c r="H725" s="17"/>
      <c r="I725" s="17"/>
      <c r="J725" s="18"/>
      <c r="K725" s="19"/>
      <c r="L725" s="37"/>
      <c r="M725" s="37"/>
      <c r="N725" s="37"/>
      <c r="O725" s="37"/>
      <c r="P725" s="37"/>
      <c r="Q725" s="37"/>
      <c r="R725" s="37"/>
      <c r="S725" s="37"/>
      <c r="T725" s="16"/>
    </row>
    <row r="726" spans="1:20" s="36" customFormat="1" ht="12.75" customHeight="1">
      <c r="A726" s="16"/>
      <c r="B726" s="17"/>
      <c r="C726" s="17"/>
      <c r="D726" s="17"/>
      <c r="E726" s="17"/>
      <c r="F726" s="17"/>
      <c r="G726" s="17"/>
      <c r="H726" s="17"/>
      <c r="I726" s="17"/>
      <c r="J726" s="18"/>
      <c r="K726" s="19"/>
      <c r="L726" s="37"/>
      <c r="M726" s="37"/>
      <c r="N726" s="37"/>
      <c r="O726" s="37"/>
      <c r="P726" s="37"/>
      <c r="Q726" s="37"/>
      <c r="R726" s="37"/>
      <c r="S726" s="37"/>
      <c r="T726" s="16"/>
    </row>
    <row r="727" spans="1:20" s="36" customFormat="1" ht="12.75" customHeight="1">
      <c r="A727" s="16"/>
      <c r="B727" s="17"/>
      <c r="C727" s="17"/>
      <c r="D727" s="17"/>
      <c r="E727" s="17"/>
      <c r="F727" s="17"/>
      <c r="G727" s="17"/>
      <c r="H727" s="17"/>
      <c r="I727" s="17"/>
      <c r="J727" s="18"/>
      <c r="K727" s="19"/>
      <c r="L727" s="37"/>
      <c r="M727" s="37"/>
      <c r="N727" s="37"/>
      <c r="O727" s="37"/>
      <c r="P727" s="37"/>
      <c r="Q727" s="37"/>
      <c r="R727" s="37"/>
      <c r="S727" s="37"/>
      <c r="T727" s="16"/>
    </row>
    <row r="728" spans="1:20" s="36" customFormat="1" ht="12.75" customHeight="1">
      <c r="A728" s="16"/>
      <c r="B728" s="17"/>
      <c r="C728" s="17"/>
      <c r="D728" s="17"/>
      <c r="E728" s="17"/>
      <c r="F728" s="17"/>
      <c r="G728" s="17"/>
      <c r="H728" s="17"/>
      <c r="I728" s="17"/>
      <c r="J728" s="18"/>
      <c r="K728" s="19"/>
      <c r="L728" s="37"/>
      <c r="M728" s="37"/>
      <c r="N728" s="37"/>
      <c r="O728" s="37"/>
      <c r="P728" s="37"/>
      <c r="Q728" s="37"/>
      <c r="R728" s="37"/>
      <c r="S728" s="37"/>
      <c r="T728" s="16"/>
    </row>
    <row r="729" spans="1:20" s="36" customFormat="1" ht="12.75" customHeight="1">
      <c r="A729" s="16"/>
      <c r="B729" s="17"/>
      <c r="C729" s="17"/>
      <c r="D729" s="17"/>
      <c r="E729" s="17"/>
      <c r="F729" s="17"/>
      <c r="G729" s="17"/>
      <c r="H729" s="17"/>
      <c r="I729" s="17"/>
      <c r="J729" s="18"/>
      <c r="K729" s="19"/>
      <c r="L729" s="37"/>
      <c r="M729" s="37"/>
      <c r="N729" s="37"/>
      <c r="O729" s="37"/>
      <c r="P729" s="37"/>
      <c r="Q729" s="37"/>
      <c r="R729" s="37"/>
      <c r="S729" s="37"/>
      <c r="T729" s="16"/>
    </row>
    <row r="730" spans="1:20" s="36" customFormat="1" ht="12.75" customHeight="1">
      <c r="A730" s="16"/>
      <c r="B730" s="17"/>
      <c r="C730" s="17"/>
      <c r="D730" s="17"/>
      <c r="E730" s="17"/>
      <c r="F730" s="17"/>
      <c r="G730" s="17"/>
      <c r="H730" s="17"/>
      <c r="I730" s="17"/>
      <c r="J730" s="18"/>
      <c r="K730" s="19"/>
      <c r="L730" s="37"/>
      <c r="M730" s="37"/>
      <c r="N730" s="37"/>
      <c r="O730" s="37"/>
      <c r="P730" s="37"/>
      <c r="Q730" s="37"/>
      <c r="R730" s="37"/>
      <c r="S730" s="37"/>
      <c r="T730" s="16"/>
    </row>
    <row r="731" spans="1:20" s="36" customFormat="1" ht="12.75" customHeight="1">
      <c r="A731" s="16"/>
      <c r="B731" s="17"/>
      <c r="C731" s="17"/>
      <c r="D731" s="17"/>
      <c r="E731" s="17"/>
      <c r="F731" s="17"/>
      <c r="G731" s="17"/>
      <c r="H731" s="17"/>
      <c r="I731" s="17"/>
      <c r="J731" s="18"/>
      <c r="K731" s="19"/>
      <c r="L731" s="37"/>
      <c r="M731" s="37"/>
      <c r="N731" s="37"/>
      <c r="O731" s="37"/>
      <c r="P731" s="37"/>
      <c r="Q731" s="37"/>
      <c r="R731" s="37"/>
      <c r="S731" s="37"/>
      <c r="T731" s="16"/>
    </row>
    <row r="732" spans="1:20" s="36" customFormat="1" ht="12.75" customHeight="1">
      <c r="A732" s="16"/>
      <c r="B732" s="17"/>
      <c r="C732" s="17"/>
      <c r="D732" s="17"/>
      <c r="E732" s="17"/>
      <c r="F732" s="17"/>
      <c r="G732" s="17"/>
      <c r="H732" s="17"/>
      <c r="I732" s="17"/>
      <c r="J732" s="18"/>
      <c r="K732" s="19"/>
      <c r="L732" s="37"/>
      <c r="M732" s="37"/>
      <c r="N732" s="37"/>
      <c r="O732" s="37"/>
      <c r="P732" s="37"/>
      <c r="Q732" s="37"/>
      <c r="R732" s="37"/>
      <c r="S732" s="37"/>
      <c r="T732" s="16"/>
    </row>
    <row r="733" spans="1:20" s="36" customFormat="1" ht="12.75" customHeight="1">
      <c r="A733" s="16"/>
      <c r="B733" s="17"/>
      <c r="C733" s="17"/>
      <c r="D733" s="17"/>
      <c r="E733" s="17"/>
      <c r="F733" s="17"/>
      <c r="G733" s="17"/>
      <c r="H733" s="17"/>
      <c r="I733" s="17"/>
      <c r="J733" s="18"/>
      <c r="K733" s="19"/>
      <c r="L733" s="37"/>
      <c r="M733" s="37"/>
      <c r="N733" s="37"/>
      <c r="O733" s="37"/>
      <c r="P733" s="37"/>
      <c r="Q733" s="37"/>
      <c r="R733" s="37"/>
      <c r="S733" s="37"/>
      <c r="T733" s="16"/>
    </row>
    <row r="734" spans="1:20" s="36" customFormat="1" ht="12.75" customHeight="1">
      <c r="A734" s="16"/>
      <c r="B734" s="17"/>
      <c r="C734" s="17"/>
      <c r="D734" s="17"/>
      <c r="E734" s="17"/>
      <c r="F734" s="17"/>
      <c r="G734" s="17"/>
      <c r="H734" s="17"/>
      <c r="I734" s="17"/>
      <c r="J734" s="18"/>
      <c r="K734" s="19"/>
      <c r="L734" s="37"/>
      <c r="M734" s="37"/>
      <c r="N734" s="37"/>
      <c r="O734" s="37"/>
      <c r="P734" s="37"/>
      <c r="Q734" s="37"/>
      <c r="R734" s="37"/>
      <c r="S734" s="37"/>
      <c r="T734" s="16"/>
    </row>
    <row r="735" spans="1:20" s="36" customFormat="1" ht="12.75" customHeight="1">
      <c r="A735" s="16"/>
      <c r="B735" s="17"/>
      <c r="C735" s="17"/>
      <c r="D735" s="17"/>
      <c r="E735" s="17"/>
      <c r="F735" s="17"/>
      <c r="G735" s="17"/>
      <c r="H735" s="17"/>
      <c r="I735" s="17"/>
      <c r="J735" s="18"/>
      <c r="K735" s="19"/>
      <c r="L735" s="37"/>
      <c r="M735" s="37"/>
      <c r="N735" s="37"/>
      <c r="O735" s="37"/>
      <c r="P735" s="37"/>
      <c r="Q735" s="37"/>
      <c r="R735" s="37"/>
      <c r="S735" s="37"/>
      <c r="T735" s="16"/>
    </row>
    <row r="736" spans="1:20" s="36" customFormat="1" ht="12.75" customHeight="1">
      <c r="A736" s="16"/>
      <c r="B736" s="17"/>
      <c r="C736" s="17"/>
      <c r="D736" s="17"/>
      <c r="E736" s="17"/>
      <c r="F736" s="17"/>
      <c r="G736" s="17"/>
      <c r="H736" s="17"/>
      <c r="I736" s="17"/>
      <c r="J736" s="18"/>
      <c r="K736" s="19"/>
      <c r="L736" s="37"/>
      <c r="M736" s="37"/>
      <c r="N736" s="37"/>
      <c r="O736" s="37"/>
      <c r="P736" s="37"/>
      <c r="Q736" s="37"/>
      <c r="R736" s="37"/>
      <c r="S736" s="37"/>
      <c r="T736" s="16"/>
    </row>
    <row r="737" spans="1:20" s="36" customFormat="1" ht="12.75" customHeight="1">
      <c r="A737" s="16"/>
      <c r="B737" s="17"/>
      <c r="C737" s="17"/>
      <c r="D737" s="17"/>
      <c r="E737" s="17"/>
      <c r="F737" s="17"/>
      <c r="G737" s="17"/>
      <c r="H737" s="17"/>
      <c r="I737" s="17"/>
      <c r="J737" s="18"/>
      <c r="K737" s="19"/>
      <c r="L737" s="37"/>
      <c r="M737" s="37"/>
      <c r="N737" s="37"/>
      <c r="O737" s="37"/>
      <c r="P737" s="37"/>
      <c r="Q737" s="37"/>
      <c r="R737" s="37"/>
      <c r="S737" s="37"/>
      <c r="T737" s="16"/>
    </row>
    <row r="738" spans="1:20" s="36" customFormat="1" ht="12.75" customHeight="1">
      <c r="A738" s="16"/>
      <c r="B738" s="17"/>
      <c r="C738" s="17"/>
      <c r="D738" s="17"/>
      <c r="E738" s="17"/>
      <c r="F738" s="17"/>
      <c r="G738" s="17"/>
      <c r="H738" s="17"/>
      <c r="I738" s="17"/>
      <c r="J738" s="18"/>
      <c r="K738" s="19"/>
      <c r="L738" s="37"/>
      <c r="M738" s="37"/>
      <c r="N738" s="37"/>
      <c r="O738" s="37"/>
      <c r="P738" s="37"/>
      <c r="Q738" s="37"/>
      <c r="R738" s="37"/>
      <c r="S738" s="37"/>
      <c r="T738" s="16"/>
    </row>
    <row r="739" spans="1:20" s="36" customFormat="1" ht="12.75" customHeight="1">
      <c r="A739" s="16"/>
      <c r="B739" s="17"/>
      <c r="C739" s="17"/>
      <c r="D739" s="17"/>
      <c r="E739" s="17"/>
      <c r="F739" s="17"/>
      <c r="G739" s="17"/>
      <c r="H739" s="17"/>
      <c r="I739" s="17"/>
      <c r="J739" s="18"/>
      <c r="K739" s="19"/>
      <c r="L739" s="37"/>
      <c r="M739" s="37"/>
      <c r="N739" s="37"/>
      <c r="O739" s="37"/>
      <c r="P739" s="37"/>
      <c r="Q739" s="37"/>
      <c r="R739" s="37"/>
      <c r="S739" s="37"/>
      <c r="T739" s="16"/>
    </row>
    <row r="740" spans="1:20" s="36" customFormat="1" ht="12.75" customHeight="1">
      <c r="A740" s="16"/>
      <c r="B740" s="17"/>
      <c r="C740" s="17"/>
      <c r="D740" s="17"/>
      <c r="E740" s="17"/>
      <c r="F740" s="17"/>
      <c r="G740" s="17"/>
      <c r="H740" s="17"/>
      <c r="I740" s="17"/>
      <c r="J740" s="18"/>
      <c r="K740" s="19"/>
      <c r="L740" s="37"/>
      <c r="M740" s="37"/>
      <c r="N740" s="37"/>
      <c r="O740" s="37"/>
      <c r="P740" s="37"/>
      <c r="Q740" s="37"/>
      <c r="R740" s="37"/>
      <c r="S740" s="37"/>
      <c r="T740" s="16"/>
    </row>
    <row r="741" spans="1:20" s="36" customFormat="1" ht="12.75" customHeight="1">
      <c r="A741" s="16"/>
      <c r="B741" s="17"/>
      <c r="C741" s="17"/>
      <c r="D741" s="17"/>
      <c r="E741" s="17"/>
      <c r="F741" s="17"/>
      <c r="G741" s="17"/>
      <c r="H741" s="17"/>
      <c r="I741" s="17"/>
      <c r="J741" s="18"/>
      <c r="K741" s="19"/>
      <c r="L741" s="37"/>
      <c r="M741" s="37"/>
      <c r="N741" s="37"/>
      <c r="O741" s="37"/>
      <c r="P741" s="37"/>
      <c r="Q741" s="37"/>
      <c r="R741" s="37"/>
      <c r="S741" s="37"/>
      <c r="T741" s="16"/>
    </row>
    <row r="742" spans="1:20" s="36" customFormat="1" ht="12.75" customHeight="1">
      <c r="A742" s="16"/>
      <c r="B742" s="17"/>
      <c r="C742" s="17"/>
      <c r="D742" s="17"/>
      <c r="E742" s="17"/>
      <c r="F742" s="17"/>
      <c r="G742" s="17"/>
      <c r="H742" s="17"/>
      <c r="I742" s="17"/>
      <c r="J742" s="18"/>
      <c r="K742" s="19"/>
      <c r="L742" s="37"/>
      <c r="M742" s="37"/>
      <c r="N742" s="37"/>
      <c r="O742" s="37"/>
      <c r="P742" s="37"/>
      <c r="Q742" s="37"/>
      <c r="R742" s="37"/>
      <c r="S742" s="37"/>
      <c r="T742" s="16"/>
    </row>
    <row r="743" spans="1:20" s="36" customFormat="1" ht="12.75" customHeight="1">
      <c r="A743" s="16"/>
      <c r="B743" s="17"/>
      <c r="C743" s="17"/>
      <c r="D743" s="17"/>
      <c r="E743" s="17"/>
      <c r="F743" s="17"/>
      <c r="G743" s="17"/>
      <c r="H743" s="17"/>
      <c r="I743" s="17"/>
      <c r="J743" s="18"/>
      <c r="K743" s="19"/>
      <c r="L743" s="37"/>
      <c r="M743" s="37"/>
      <c r="N743" s="37"/>
      <c r="O743" s="37"/>
      <c r="P743" s="37"/>
      <c r="Q743" s="37"/>
      <c r="R743" s="37"/>
      <c r="S743" s="37"/>
      <c r="T743" s="16"/>
    </row>
    <row r="744" spans="1:20" s="36" customFormat="1" ht="12.75" customHeight="1">
      <c r="A744" s="16"/>
      <c r="B744" s="17"/>
      <c r="C744" s="17"/>
      <c r="D744" s="17"/>
      <c r="E744" s="17"/>
      <c r="F744" s="17"/>
      <c r="G744" s="17"/>
      <c r="H744" s="17"/>
      <c r="I744" s="17"/>
      <c r="J744" s="18"/>
      <c r="K744" s="19"/>
      <c r="L744" s="37"/>
      <c r="M744" s="37"/>
      <c r="N744" s="37"/>
      <c r="O744" s="37"/>
      <c r="P744" s="37"/>
      <c r="Q744" s="37"/>
      <c r="R744" s="37"/>
      <c r="S744" s="37"/>
      <c r="T744" s="16"/>
    </row>
    <row r="745" spans="1:20" s="36" customFormat="1" ht="12.75" customHeight="1">
      <c r="A745" s="16"/>
      <c r="B745" s="17"/>
      <c r="C745" s="17"/>
      <c r="D745" s="17"/>
      <c r="E745" s="17"/>
      <c r="F745" s="17"/>
      <c r="G745" s="17"/>
      <c r="H745" s="17"/>
      <c r="I745" s="17"/>
      <c r="J745" s="18"/>
      <c r="K745" s="19"/>
      <c r="L745" s="37"/>
      <c r="M745" s="37"/>
      <c r="N745" s="37"/>
      <c r="O745" s="37"/>
      <c r="P745" s="37"/>
      <c r="Q745" s="37"/>
      <c r="R745" s="37"/>
      <c r="S745" s="37"/>
      <c r="T745" s="16"/>
    </row>
    <row r="746" spans="1:20" s="36" customFormat="1" ht="12.75" customHeight="1">
      <c r="A746" s="16"/>
      <c r="B746" s="17"/>
      <c r="C746" s="17"/>
      <c r="D746" s="17"/>
      <c r="E746" s="17"/>
      <c r="F746" s="17"/>
      <c r="G746" s="17"/>
      <c r="H746" s="17"/>
      <c r="I746" s="17"/>
      <c r="J746" s="18"/>
      <c r="K746" s="19"/>
      <c r="L746" s="37"/>
      <c r="M746" s="37"/>
      <c r="N746" s="37"/>
      <c r="O746" s="37"/>
      <c r="P746" s="37"/>
      <c r="Q746" s="37"/>
      <c r="R746" s="37"/>
      <c r="S746" s="37"/>
      <c r="T746" s="16"/>
    </row>
    <row r="747" spans="1:20" s="36" customFormat="1" ht="12.75" customHeight="1">
      <c r="A747" s="16"/>
      <c r="B747" s="17"/>
      <c r="C747" s="17"/>
      <c r="D747" s="17"/>
      <c r="E747" s="17"/>
      <c r="F747" s="17"/>
      <c r="G747" s="17"/>
      <c r="H747" s="17"/>
      <c r="I747" s="17"/>
      <c r="J747" s="18"/>
      <c r="K747" s="19"/>
      <c r="L747" s="37"/>
      <c r="M747" s="37"/>
      <c r="N747" s="37"/>
      <c r="O747" s="37"/>
      <c r="P747" s="37"/>
      <c r="Q747" s="37"/>
      <c r="R747" s="37"/>
      <c r="S747" s="37"/>
      <c r="T747" s="16"/>
    </row>
    <row r="748" spans="1:20" s="36" customFormat="1" ht="12.75" customHeight="1">
      <c r="A748" s="16"/>
      <c r="B748" s="17"/>
      <c r="C748" s="17"/>
      <c r="D748" s="17"/>
      <c r="E748" s="17"/>
      <c r="F748" s="17"/>
      <c r="G748" s="17"/>
      <c r="H748" s="17"/>
      <c r="I748" s="17"/>
      <c r="J748" s="18"/>
      <c r="K748" s="19"/>
      <c r="L748" s="37"/>
      <c r="M748" s="37"/>
      <c r="N748" s="37"/>
      <c r="O748" s="37"/>
      <c r="P748" s="37"/>
      <c r="Q748" s="37"/>
      <c r="R748" s="37"/>
      <c r="S748" s="37"/>
      <c r="T748" s="16"/>
    </row>
    <row r="749" spans="1:20" s="36" customFormat="1" ht="12.75" customHeight="1">
      <c r="A749" s="16"/>
      <c r="B749" s="17"/>
      <c r="C749" s="17"/>
      <c r="D749" s="17"/>
      <c r="E749" s="17"/>
      <c r="F749" s="17"/>
      <c r="G749" s="17"/>
      <c r="H749" s="17"/>
      <c r="I749" s="17"/>
      <c r="J749" s="18"/>
      <c r="K749" s="19"/>
      <c r="L749" s="37"/>
      <c r="M749" s="37"/>
      <c r="N749" s="37"/>
      <c r="O749" s="37"/>
      <c r="P749" s="37"/>
      <c r="Q749" s="37"/>
      <c r="R749" s="37"/>
      <c r="S749" s="37"/>
      <c r="T749" s="16"/>
    </row>
    <row r="750" spans="1:20" s="36" customFormat="1" ht="12.75" customHeight="1">
      <c r="A750" s="16"/>
      <c r="B750" s="17"/>
      <c r="C750" s="17"/>
      <c r="D750" s="17"/>
      <c r="E750" s="17"/>
      <c r="F750" s="17"/>
      <c r="G750" s="17"/>
      <c r="H750" s="17"/>
      <c r="I750" s="17"/>
      <c r="J750" s="18"/>
      <c r="K750" s="19"/>
      <c r="L750" s="37"/>
      <c r="M750" s="37"/>
      <c r="N750" s="37"/>
      <c r="O750" s="37"/>
      <c r="P750" s="37"/>
      <c r="Q750" s="37"/>
      <c r="R750" s="37"/>
      <c r="S750" s="37"/>
      <c r="T750" s="16"/>
    </row>
    <row r="751" spans="1:20" s="36" customFormat="1" ht="12.75" customHeight="1">
      <c r="A751" s="16"/>
      <c r="B751" s="17"/>
      <c r="C751" s="17"/>
      <c r="D751" s="17"/>
      <c r="E751" s="17"/>
      <c r="F751" s="17"/>
      <c r="G751" s="17"/>
      <c r="H751" s="17"/>
      <c r="I751" s="17"/>
      <c r="J751" s="18"/>
      <c r="K751" s="19"/>
      <c r="L751" s="37"/>
      <c r="M751" s="37"/>
      <c r="N751" s="37"/>
      <c r="O751" s="37"/>
      <c r="P751" s="37"/>
      <c r="Q751" s="37"/>
      <c r="R751" s="37"/>
      <c r="S751" s="37"/>
      <c r="T751" s="16"/>
    </row>
    <row r="752" spans="1:20" s="36" customFormat="1" ht="12.75" customHeight="1">
      <c r="A752" s="16"/>
      <c r="B752" s="17"/>
      <c r="C752" s="17"/>
      <c r="D752" s="17"/>
      <c r="E752" s="17"/>
      <c r="F752" s="17"/>
      <c r="G752" s="17"/>
      <c r="H752" s="17"/>
      <c r="I752" s="17"/>
      <c r="J752" s="18"/>
      <c r="K752" s="19"/>
      <c r="L752" s="37"/>
      <c r="M752" s="37"/>
      <c r="N752" s="37"/>
      <c r="O752" s="37"/>
      <c r="P752" s="37"/>
      <c r="Q752" s="37"/>
      <c r="R752" s="37"/>
      <c r="S752" s="37"/>
      <c r="T752" s="16"/>
    </row>
    <row r="753" spans="1:20" s="36" customFormat="1" ht="12.75" customHeight="1">
      <c r="A753" s="16"/>
      <c r="B753" s="17"/>
      <c r="C753" s="17"/>
      <c r="D753" s="17"/>
      <c r="E753" s="17"/>
      <c r="F753" s="17"/>
      <c r="G753" s="17"/>
      <c r="H753" s="17"/>
      <c r="I753" s="17"/>
      <c r="J753" s="18"/>
      <c r="K753" s="19"/>
      <c r="L753" s="37"/>
      <c r="M753" s="37"/>
      <c r="N753" s="37"/>
      <c r="O753" s="37"/>
      <c r="P753" s="37"/>
      <c r="Q753" s="37"/>
      <c r="R753" s="37"/>
      <c r="S753" s="37"/>
      <c r="T753" s="16"/>
    </row>
    <row r="754" spans="1:20" s="36" customFormat="1" ht="12.75" customHeight="1">
      <c r="A754" s="16"/>
      <c r="B754" s="17"/>
      <c r="C754" s="17"/>
      <c r="D754" s="17"/>
      <c r="E754" s="17"/>
      <c r="F754" s="17"/>
      <c r="G754" s="17"/>
      <c r="H754" s="17"/>
      <c r="I754" s="17"/>
      <c r="J754" s="18"/>
      <c r="K754" s="19"/>
      <c r="L754" s="37"/>
      <c r="M754" s="37"/>
      <c r="N754" s="37"/>
      <c r="O754" s="37"/>
      <c r="P754" s="37"/>
      <c r="Q754" s="37"/>
      <c r="R754" s="37"/>
      <c r="S754" s="37"/>
      <c r="T754" s="16"/>
    </row>
    <row r="755" spans="1:20" s="36" customFormat="1" ht="12.75" customHeight="1">
      <c r="A755" s="16"/>
      <c r="B755" s="17"/>
      <c r="C755" s="17"/>
      <c r="D755" s="17"/>
      <c r="E755" s="17"/>
      <c r="F755" s="17"/>
      <c r="G755" s="17"/>
      <c r="H755" s="17"/>
      <c r="I755" s="17"/>
      <c r="J755" s="18"/>
      <c r="K755" s="19"/>
      <c r="L755" s="37"/>
      <c r="M755" s="37"/>
      <c r="N755" s="37"/>
      <c r="O755" s="37"/>
      <c r="P755" s="37"/>
      <c r="Q755" s="37"/>
      <c r="R755" s="37"/>
      <c r="S755" s="37"/>
      <c r="T755" s="16"/>
    </row>
    <row r="756" spans="1:20" s="36" customFormat="1" ht="12.75" customHeight="1">
      <c r="A756" s="16"/>
      <c r="B756" s="17"/>
      <c r="C756" s="17"/>
      <c r="D756" s="17"/>
      <c r="E756" s="17"/>
      <c r="F756" s="17"/>
      <c r="G756" s="17"/>
      <c r="H756" s="17"/>
      <c r="I756" s="17"/>
      <c r="J756" s="18"/>
      <c r="K756" s="19"/>
      <c r="L756" s="37"/>
      <c r="M756" s="37"/>
      <c r="N756" s="37"/>
      <c r="O756" s="37"/>
      <c r="P756" s="37"/>
      <c r="Q756" s="37"/>
      <c r="R756" s="37"/>
      <c r="S756" s="37"/>
      <c r="T756" s="16"/>
    </row>
    <row r="757" spans="1:20" s="36" customFormat="1" ht="12.75" customHeight="1">
      <c r="A757" s="16"/>
      <c r="B757" s="17"/>
      <c r="C757" s="17"/>
      <c r="D757" s="17"/>
      <c r="E757" s="17"/>
      <c r="F757" s="17"/>
      <c r="G757" s="17"/>
      <c r="H757" s="17"/>
      <c r="I757" s="17"/>
      <c r="J757" s="18"/>
      <c r="K757" s="19"/>
      <c r="L757" s="37"/>
      <c r="M757" s="37"/>
      <c r="N757" s="37"/>
      <c r="O757" s="37"/>
      <c r="P757" s="37"/>
      <c r="Q757" s="37"/>
      <c r="R757" s="37"/>
      <c r="S757" s="37"/>
      <c r="T757" s="16"/>
    </row>
    <row r="758" spans="1:20" s="36" customFormat="1" ht="12.75" customHeight="1">
      <c r="A758" s="16"/>
      <c r="B758" s="17"/>
      <c r="C758" s="17"/>
      <c r="D758" s="17"/>
      <c r="E758" s="17"/>
      <c r="F758" s="17"/>
      <c r="G758" s="17"/>
      <c r="H758" s="17"/>
      <c r="I758" s="17"/>
      <c r="J758" s="18"/>
      <c r="K758" s="19"/>
      <c r="L758" s="37"/>
      <c r="M758" s="37"/>
      <c r="N758" s="37"/>
      <c r="O758" s="37"/>
      <c r="P758" s="37"/>
      <c r="Q758" s="37"/>
      <c r="R758" s="37"/>
      <c r="S758" s="37"/>
      <c r="T758" s="16"/>
    </row>
    <row r="759" spans="1:20" s="36" customFormat="1" ht="12.75" customHeight="1">
      <c r="A759" s="16"/>
      <c r="B759" s="17"/>
      <c r="C759" s="17"/>
      <c r="D759" s="17"/>
      <c r="E759" s="17"/>
      <c r="F759" s="17"/>
      <c r="G759" s="17"/>
      <c r="H759" s="17"/>
      <c r="I759" s="17"/>
      <c r="J759" s="18"/>
      <c r="K759" s="19"/>
      <c r="L759" s="37"/>
      <c r="M759" s="37"/>
      <c r="N759" s="37"/>
      <c r="O759" s="37"/>
      <c r="P759" s="37"/>
      <c r="Q759" s="37"/>
      <c r="R759" s="37"/>
      <c r="S759" s="37"/>
      <c r="T759" s="16"/>
    </row>
    <row r="760" spans="1:20" s="36" customFormat="1" ht="12.75" customHeight="1">
      <c r="A760" s="16"/>
      <c r="B760" s="17"/>
      <c r="C760" s="17"/>
      <c r="D760" s="17"/>
      <c r="E760" s="17"/>
      <c r="F760" s="17"/>
      <c r="G760" s="17"/>
      <c r="H760" s="17"/>
      <c r="I760" s="17"/>
      <c r="J760" s="18"/>
      <c r="K760" s="19"/>
      <c r="L760" s="37"/>
      <c r="M760" s="37"/>
      <c r="N760" s="37"/>
      <c r="O760" s="37"/>
      <c r="P760" s="37"/>
      <c r="Q760" s="37"/>
      <c r="R760" s="37"/>
      <c r="S760" s="37"/>
      <c r="T760" s="16"/>
    </row>
    <row r="761" spans="1:20" s="36" customFormat="1" ht="12.75" customHeight="1">
      <c r="A761" s="16"/>
      <c r="B761" s="17"/>
      <c r="C761" s="17"/>
      <c r="D761" s="17"/>
      <c r="E761" s="17"/>
      <c r="F761" s="17"/>
      <c r="G761" s="17"/>
      <c r="H761" s="17"/>
      <c r="I761" s="17"/>
      <c r="J761" s="18"/>
      <c r="K761" s="19"/>
      <c r="L761" s="37"/>
      <c r="M761" s="37"/>
      <c r="N761" s="37"/>
      <c r="O761" s="37"/>
      <c r="P761" s="37"/>
      <c r="Q761" s="37"/>
      <c r="R761" s="37"/>
      <c r="S761" s="37"/>
      <c r="T761" s="16"/>
    </row>
    <row r="762" spans="1:20" s="36" customFormat="1" ht="12.75" customHeight="1">
      <c r="A762" s="16"/>
      <c r="B762" s="17"/>
      <c r="C762" s="17"/>
      <c r="D762" s="17"/>
      <c r="E762" s="17"/>
      <c r="F762" s="17"/>
      <c r="G762" s="17"/>
      <c r="H762" s="17"/>
      <c r="I762" s="17"/>
      <c r="J762" s="18"/>
      <c r="K762" s="19"/>
      <c r="L762" s="37"/>
      <c r="M762" s="37"/>
      <c r="N762" s="37"/>
      <c r="O762" s="37"/>
      <c r="P762" s="37"/>
      <c r="Q762" s="37"/>
      <c r="R762" s="37"/>
      <c r="S762" s="37"/>
      <c r="T762" s="16"/>
    </row>
    <row r="763" spans="1:20" s="36" customFormat="1" ht="12.75" customHeight="1">
      <c r="A763" s="16"/>
      <c r="B763" s="17"/>
      <c r="C763" s="17"/>
      <c r="D763" s="17"/>
      <c r="E763" s="17"/>
      <c r="F763" s="17"/>
      <c r="G763" s="17"/>
      <c r="H763" s="17"/>
      <c r="I763" s="17"/>
      <c r="J763" s="18"/>
      <c r="K763" s="19"/>
      <c r="L763" s="37"/>
      <c r="M763" s="37"/>
      <c r="N763" s="37"/>
      <c r="O763" s="37"/>
      <c r="P763" s="37"/>
      <c r="Q763" s="37"/>
      <c r="R763" s="37"/>
      <c r="S763" s="37"/>
      <c r="T763" s="16"/>
    </row>
    <row r="764" spans="1:20" s="36" customFormat="1" ht="12.75" customHeight="1">
      <c r="A764" s="16"/>
      <c r="B764" s="17"/>
      <c r="C764" s="17"/>
      <c r="D764" s="17"/>
      <c r="E764" s="17"/>
      <c r="F764" s="17"/>
      <c r="G764" s="17"/>
      <c r="H764" s="17"/>
      <c r="I764" s="17"/>
      <c r="J764" s="18"/>
      <c r="K764" s="19"/>
      <c r="L764" s="37"/>
      <c r="M764" s="37"/>
      <c r="N764" s="37"/>
      <c r="O764" s="37"/>
      <c r="P764" s="37"/>
      <c r="Q764" s="37"/>
      <c r="R764" s="37"/>
      <c r="S764" s="37"/>
      <c r="T764" s="16"/>
    </row>
    <row r="765" spans="1:20" s="36" customFormat="1" ht="12.75" customHeight="1">
      <c r="A765" s="16"/>
      <c r="B765" s="17"/>
      <c r="C765" s="17"/>
      <c r="D765" s="17"/>
      <c r="E765" s="17"/>
      <c r="F765" s="17"/>
      <c r="G765" s="17"/>
      <c r="H765" s="17"/>
      <c r="I765" s="17"/>
      <c r="J765" s="18"/>
      <c r="K765" s="19"/>
      <c r="L765" s="37"/>
      <c r="M765" s="37"/>
      <c r="N765" s="37"/>
      <c r="O765" s="37"/>
      <c r="P765" s="37"/>
      <c r="Q765" s="37"/>
      <c r="R765" s="37"/>
      <c r="S765" s="37"/>
      <c r="T765" s="16"/>
    </row>
    <row r="766" spans="1:20" s="36" customFormat="1" ht="12.75" customHeight="1">
      <c r="A766" s="16"/>
      <c r="B766" s="17"/>
      <c r="C766" s="17"/>
      <c r="D766" s="17"/>
      <c r="E766" s="17"/>
      <c r="F766" s="17"/>
      <c r="G766" s="17"/>
      <c r="H766" s="17"/>
      <c r="I766" s="17"/>
      <c r="J766" s="18"/>
      <c r="K766" s="19"/>
      <c r="L766" s="37"/>
      <c r="M766" s="37"/>
      <c r="N766" s="37"/>
      <c r="O766" s="37"/>
      <c r="P766" s="37"/>
      <c r="Q766" s="37"/>
      <c r="R766" s="37"/>
      <c r="S766" s="37"/>
      <c r="T766" s="16"/>
    </row>
    <row r="767" spans="1:20" s="36" customFormat="1" ht="12.75" customHeight="1">
      <c r="A767" s="16"/>
      <c r="B767" s="17"/>
      <c r="C767" s="17"/>
      <c r="D767" s="17"/>
      <c r="E767" s="17"/>
      <c r="F767" s="17"/>
      <c r="G767" s="17"/>
      <c r="H767" s="17"/>
      <c r="I767" s="17"/>
      <c r="J767" s="18"/>
      <c r="K767" s="19"/>
      <c r="L767" s="37"/>
      <c r="M767" s="37"/>
      <c r="N767" s="37"/>
      <c r="O767" s="37"/>
      <c r="P767" s="37"/>
      <c r="Q767" s="37"/>
      <c r="R767" s="37"/>
      <c r="S767" s="37"/>
      <c r="T767" s="16"/>
    </row>
    <row r="768" spans="1:20" s="36" customFormat="1" ht="12.75" customHeight="1">
      <c r="A768" s="16"/>
      <c r="B768" s="17"/>
      <c r="C768" s="17"/>
      <c r="D768" s="17"/>
      <c r="E768" s="17"/>
      <c r="F768" s="17"/>
      <c r="G768" s="17"/>
      <c r="H768" s="17"/>
      <c r="I768" s="17"/>
      <c r="J768" s="18"/>
      <c r="K768" s="19"/>
      <c r="L768" s="37"/>
      <c r="M768" s="37"/>
      <c r="N768" s="37"/>
      <c r="O768" s="37"/>
      <c r="P768" s="37"/>
      <c r="Q768" s="37"/>
      <c r="R768" s="37"/>
      <c r="S768" s="37"/>
      <c r="T768" s="16"/>
    </row>
    <row r="769" spans="1:20" s="36" customFormat="1" ht="12.75" customHeight="1">
      <c r="A769" s="16"/>
      <c r="B769" s="17"/>
      <c r="C769" s="17"/>
      <c r="D769" s="17"/>
      <c r="E769" s="17"/>
      <c r="F769" s="17"/>
      <c r="G769" s="17"/>
      <c r="H769" s="17"/>
      <c r="I769" s="17"/>
      <c r="J769" s="18"/>
      <c r="K769" s="19"/>
      <c r="L769" s="37"/>
      <c r="M769" s="37"/>
      <c r="N769" s="37"/>
      <c r="O769" s="37"/>
      <c r="P769" s="37"/>
      <c r="Q769" s="37"/>
      <c r="R769" s="37"/>
      <c r="S769" s="37"/>
      <c r="T769" s="16"/>
    </row>
    <row r="770" spans="1:20" s="36" customFormat="1" ht="12.75" customHeight="1">
      <c r="A770" s="16"/>
      <c r="B770" s="17"/>
      <c r="C770" s="17"/>
      <c r="D770" s="17"/>
      <c r="E770" s="17"/>
      <c r="F770" s="17"/>
      <c r="G770" s="17"/>
      <c r="H770" s="17"/>
      <c r="I770" s="17"/>
      <c r="J770" s="18"/>
      <c r="K770" s="19"/>
      <c r="L770" s="37"/>
      <c r="M770" s="37"/>
      <c r="N770" s="37"/>
      <c r="O770" s="37"/>
      <c r="P770" s="37"/>
      <c r="Q770" s="37"/>
      <c r="R770" s="37"/>
      <c r="S770" s="37"/>
      <c r="T770" s="16"/>
    </row>
    <row r="771" spans="1:20" s="36" customFormat="1" ht="12.75" customHeight="1">
      <c r="A771" s="16"/>
      <c r="B771" s="17"/>
      <c r="C771" s="17"/>
      <c r="D771" s="17"/>
      <c r="E771" s="17"/>
      <c r="F771" s="17"/>
      <c r="G771" s="17"/>
      <c r="H771" s="17"/>
      <c r="I771" s="17"/>
      <c r="J771" s="18"/>
      <c r="K771" s="19"/>
      <c r="L771" s="37"/>
      <c r="M771" s="37"/>
      <c r="N771" s="37"/>
      <c r="O771" s="37"/>
      <c r="P771" s="37"/>
      <c r="Q771" s="37"/>
      <c r="R771" s="37"/>
      <c r="S771" s="37"/>
      <c r="T771" s="16"/>
    </row>
    <row r="772" spans="1:20" s="36" customFormat="1" ht="12.75" customHeight="1">
      <c r="A772" s="16"/>
      <c r="B772" s="17"/>
      <c r="C772" s="17"/>
      <c r="D772" s="17"/>
      <c r="E772" s="17"/>
      <c r="F772" s="17"/>
      <c r="G772" s="17"/>
      <c r="H772" s="17"/>
      <c r="I772" s="17"/>
      <c r="J772" s="18"/>
      <c r="K772" s="19"/>
      <c r="L772" s="37"/>
      <c r="M772" s="37"/>
      <c r="N772" s="37"/>
      <c r="O772" s="37"/>
      <c r="P772" s="37"/>
      <c r="Q772" s="37"/>
      <c r="R772" s="37"/>
      <c r="S772" s="37"/>
      <c r="T772" s="16"/>
    </row>
    <row r="773" spans="1:20" s="36" customFormat="1" ht="12.75" customHeight="1">
      <c r="A773" s="16"/>
      <c r="B773" s="17"/>
      <c r="C773" s="17"/>
      <c r="D773" s="17"/>
      <c r="E773" s="17"/>
      <c r="F773" s="17"/>
      <c r="G773" s="17"/>
      <c r="H773" s="17"/>
      <c r="I773" s="17"/>
      <c r="J773" s="18"/>
      <c r="K773" s="19"/>
      <c r="L773" s="37"/>
      <c r="M773" s="37"/>
      <c r="N773" s="37"/>
      <c r="O773" s="37"/>
      <c r="P773" s="37"/>
      <c r="Q773" s="37"/>
      <c r="R773" s="37"/>
      <c r="S773" s="37"/>
      <c r="T773" s="16"/>
    </row>
    <row r="774" spans="1:20" s="36" customFormat="1" ht="12.75" customHeight="1">
      <c r="A774" s="16"/>
      <c r="B774" s="17"/>
      <c r="C774" s="17"/>
      <c r="D774" s="17"/>
      <c r="E774" s="17"/>
      <c r="F774" s="17"/>
      <c r="G774" s="17"/>
      <c r="H774" s="17"/>
      <c r="I774" s="17"/>
      <c r="J774" s="18"/>
      <c r="K774" s="19"/>
      <c r="L774" s="37"/>
      <c r="M774" s="37"/>
      <c r="N774" s="37"/>
      <c r="O774" s="37"/>
      <c r="P774" s="37"/>
      <c r="Q774" s="37"/>
      <c r="R774" s="37"/>
      <c r="S774" s="37"/>
      <c r="T774" s="16"/>
    </row>
    <row r="775" spans="1:20" s="36" customFormat="1" ht="12.75" customHeight="1">
      <c r="A775" s="16"/>
      <c r="B775" s="17"/>
      <c r="C775" s="17"/>
      <c r="D775" s="17"/>
      <c r="E775" s="17"/>
      <c r="F775" s="17"/>
      <c r="G775" s="17"/>
      <c r="H775" s="17"/>
      <c r="I775" s="17"/>
      <c r="J775" s="18"/>
      <c r="K775" s="19"/>
      <c r="L775" s="37"/>
      <c r="M775" s="37"/>
      <c r="N775" s="37"/>
      <c r="O775" s="37"/>
      <c r="P775" s="37"/>
      <c r="Q775" s="37"/>
      <c r="R775" s="37"/>
      <c r="S775" s="37"/>
      <c r="T775" s="16"/>
    </row>
    <row r="776" spans="1:20" s="36" customFormat="1" ht="12.75" customHeight="1">
      <c r="A776" s="16"/>
      <c r="B776" s="17"/>
      <c r="C776" s="17"/>
      <c r="D776" s="17"/>
      <c r="E776" s="17"/>
      <c r="F776" s="17"/>
      <c r="G776" s="17"/>
      <c r="H776" s="17"/>
      <c r="I776" s="17"/>
      <c r="J776" s="18"/>
      <c r="K776" s="19"/>
      <c r="L776" s="37"/>
      <c r="M776" s="37"/>
      <c r="N776" s="37"/>
      <c r="O776" s="37"/>
      <c r="P776" s="37"/>
      <c r="Q776" s="37"/>
      <c r="R776" s="37"/>
      <c r="S776" s="37"/>
      <c r="T776" s="16"/>
    </row>
    <row r="777" spans="1:20" s="36" customFormat="1" ht="12.75" customHeight="1">
      <c r="A777" s="16"/>
      <c r="B777" s="17"/>
      <c r="C777" s="17"/>
      <c r="D777" s="17"/>
      <c r="E777" s="17"/>
      <c r="F777" s="17"/>
      <c r="G777" s="17"/>
      <c r="H777" s="17"/>
      <c r="I777" s="17"/>
      <c r="J777" s="18"/>
      <c r="K777" s="19"/>
      <c r="L777" s="37"/>
      <c r="M777" s="37"/>
      <c r="N777" s="37"/>
      <c r="O777" s="37"/>
      <c r="P777" s="37"/>
      <c r="Q777" s="37"/>
      <c r="R777" s="37"/>
      <c r="S777" s="37"/>
      <c r="T777" s="16"/>
    </row>
    <row r="778" spans="1:20" s="36" customFormat="1" ht="12.75" customHeight="1">
      <c r="A778" s="16"/>
      <c r="B778" s="17"/>
      <c r="C778" s="17"/>
      <c r="D778" s="17"/>
      <c r="E778" s="17"/>
      <c r="F778" s="17"/>
      <c r="G778" s="17"/>
      <c r="H778" s="17"/>
      <c r="I778" s="17"/>
      <c r="J778" s="18"/>
      <c r="K778" s="19"/>
      <c r="L778" s="37"/>
      <c r="M778" s="37"/>
      <c r="N778" s="37"/>
      <c r="O778" s="37"/>
      <c r="P778" s="37"/>
      <c r="Q778" s="37"/>
      <c r="R778" s="37"/>
      <c r="S778" s="37"/>
      <c r="T778" s="16"/>
    </row>
    <row r="779" spans="1:20" s="36" customFormat="1" ht="12.75" customHeight="1">
      <c r="A779" s="16"/>
      <c r="B779" s="17"/>
      <c r="C779" s="17"/>
      <c r="D779" s="17"/>
      <c r="E779" s="17"/>
      <c r="F779" s="17"/>
      <c r="G779" s="17"/>
      <c r="H779" s="17"/>
      <c r="I779" s="17"/>
      <c r="J779" s="18"/>
      <c r="K779" s="19"/>
      <c r="L779" s="37"/>
      <c r="M779" s="37"/>
      <c r="N779" s="37"/>
      <c r="O779" s="37"/>
      <c r="P779" s="37"/>
      <c r="Q779" s="37"/>
      <c r="R779" s="37"/>
      <c r="S779" s="37"/>
      <c r="T779" s="16"/>
    </row>
    <row r="780" spans="1:20" s="36" customFormat="1" ht="12.75" customHeight="1">
      <c r="A780" s="16"/>
      <c r="B780" s="17"/>
      <c r="C780" s="17"/>
      <c r="D780" s="17"/>
      <c r="E780" s="17"/>
      <c r="F780" s="17"/>
      <c r="G780" s="17"/>
      <c r="H780" s="17"/>
      <c r="I780" s="17"/>
      <c r="J780" s="18"/>
      <c r="K780" s="19"/>
      <c r="L780" s="37"/>
      <c r="M780" s="37"/>
      <c r="N780" s="37"/>
      <c r="O780" s="37"/>
      <c r="P780" s="37"/>
      <c r="Q780" s="37"/>
      <c r="R780" s="37"/>
      <c r="S780" s="37"/>
      <c r="T780" s="16"/>
    </row>
    <row r="781" spans="1:20" s="36" customFormat="1" ht="12.75" customHeight="1">
      <c r="A781" s="16"/>
      <c r="B781" s="17"/>
      <c r="C781" s="17"/>
      <c r="D781" s="17"/>
      <c r="E781" s="17"/>
      <c r="F781" s="17"/>
      <c r="G781" s="17"/>
      <c r="H781" s="17"/>
      <c r="I781" s="17"/>
      <c r="J781" s="18"/>
      <c r="K781" s="19"/>
      <c r="L781" s="37"/>
      <c r="M781" s="37"/>
      <c r="N781" s="37"/>
      <c r="O781" s="37"/>
      <c r="P781" s="37"/>
      <c r="Q781" s="37"/>
      <c r="R781" s="37"/>
      <c r="S781" s="37"/>
      <c r="T781" s="16"/>
    </row>
    <row r="782" spans="1:20" s="36" customFormat="1" ht="12.75" customHeight="1">
      <c r="A782" s="16"/>
      <c r="B782" s="17"/>
      <c r="C782" s="17"/>
      <c r="D782" s="17"/>
      <c r="E782" s="17"/>
      <c r="F782" s="17"/>
      <c r="G782" s="17"/>
      <c r="H782" s="17"/>
      <c r="I782" s="17"/>
      <c r="J782" s="18"/>
      <c r="K782" s="19"/>
      <c r="L782" s="37"/>
      <c r="M782" s="37"/>
      <c r="N782" s="37"/>
      <c r="O782" s="37"/>
      <c r="P782" s="37"/>
      <c r="Q782" s="37"/>
      <c r="R782" s="37"/>
      <c r="S782" s="37"/>
      <c r="T782" s="16"/>
    </row>
    <row r="783" spans="1:20" s="36" customFormat="1" ht="12.75" customHeight="1">
      <c r="A783" s="16"/>
      <c r="B783" s="17"/>
      <c r="C783" s="17"/>
      <c r="D783" s="17"/>
      <c r="E783" s="17"/>
      <c r="F783" s="17"/>
      <c r="G783" s="17"/>
      <c r="H783" s="17"/>
      <c r="I783" s="17"/>
      <c r="J783" s="18"/>
      <c r="K783" s="19"/>
      <c r="L783" s="37"/>
      <c r="M783" s="37"/>
      <c r="N783" s="37"/>
      <c r="O783" s="37"/>
      <c r="P783" s="37"/>
      <c r="Q783" s="37"/>
      <c r="R783" s="37"/>
      <c r="S783" s="37"/>
      <c r="T783" s="16"/>
    </row>
    <row r="784" spans="1:20" s="36" customFormat="1" ht="12.75" customHeight="1">
      <c r="A784" s="16"/>
      <c r="B784" s="17"/>
      <c r="C784" s="17"/>
      <c r="D784" s="17"/>
      <c r="E784" s="17"/>
      <c r="F784" s="17"/>
      <c r="G784" s="17"/>
      <c r="H784" s="17"/>
      <c r="I784" s="17"/>
      <c r="J784" s="18"/>
      <c r="K784" s="19"/>
      <c r="L784" s="37"/>
      <c r="M784" s="37"/>
      <c r="N784" s="37"/>
      <c r="O784" s="37"/>
      <c r="P784" s="37"/>
      <c r="Q784" s="37"/>
      <c r="R784" s="37"/>
      <c r="S784" s="37"/>
      <c r="T784" s="16"/>
    </row>
    <row r="785" spans="1:20" s="36" customFormat="1" ht="12.75" customHeight="1">
      <c r="A785" s="16"/>
      <c r="B785" s="17"/>
      <c r="C785" s="17"/>
      <c r="D785" s="17"/>
      <c r="E785" s="17"/>
      <c r="F785" s="17"/>
      <c r="G785" s="17"/>
      <c r="H785" s="17"/>
      <c r="I785" s="17"/>
      <c r="J785" s="18"/>
      <c r="K785" s="19"/>
      <c r="L785" s="37"/>
      <c r="M785" s="37"/>
      <c r="N785" s="37"/>
      <c r="O785" s="37"/>
      <c r="P785" s="37"/>
      <c r="Q785" s="37"/>
      <c r="R785" s="37"/>
      <c r="S785" s="37"/>
      <c r="T785" s="16"/>
    </row>
    <row r="786" spans="1:20" s="36" customFormat="1" ht="12.75" customHeight="1">
      <c r="A786" s="16"/>
      <c r="B786" s="17"/>
      <c r="C786" s="17"/>
      <c r="D786" s="17"/>
      <c r="E786" s="17"/>
      <c r="F786" s="17"/>
      <c r="G786" s="17"/>
      <c r="H786" s="17"/>
      <c r="I786" s="17"/>
      <c r="J786" s="18"/>
      <c r="K786" s="19"/>
      <c r="L786" s="37"/>
      <c r="M786" s="37"/>
      <c r="N786" s="37"/>
      <c r="O786" s="37"/>
      <c r="P786" s="37"/>
      <c r="Q786" s="37"/>
      <c r="R786" s="37"/>
      <c r="S786" s="37"/>
      <c r="T786" s="16"/>
    </row>
    <row r="787" spans="1:20" s="36" customFormat="1" ht="12.75" customHeight="1">
      <c r="A787" s="16"/>
      <c r="B787" s="17"/>
      <c r="C787" s="17"/>
      <c r="D787" s="17"/>
      <c r="E787" s="17"/>
      <c r="F787" s="17"/>
      <c r="G787" s="17"/>
      <c r="H787" s="17"/>
      <c r="I787" s="17"/>
      <c r="J787" s="18"/>
      <c r="K787" s="19"/>
      <c r="L787" s="37"/>
      <c r="M787" s="37"/>
      <c r="N787" s="37"/>
      <c r="O787" s="37"/>
      <c r="P787" s="37"/>
      <c r="Q787" s="37"/>
      <c r="R787" s="37"/>
      <c r="S787" s="37"/>
      <c r="T787" s="16"/>
    </row>
    <row r="788" spans="1:20" s="36" customFormat="1" ht="12.75" customHeight="1">
      <c r="A788" s="16"/>
      <c r="B788" s="17"/>
      <c r="C788" s="17"/>
      <c r="D788" s="17"/>
      <c r="E788" s="17"/>
      <c r="F788" s="17"/>
      <c r="G788" s="17"/>
      <c r="H788" s="17"/>
      <c r="I788" s="17"/>
      <c r="J788" s="18"/>
      <c r="K788" s="19"/>
      <c r="L788" s="37"/>
      <c r="M788" s="37"/>
      <c r="N788" s="37"/>
      <c r="O788" s="37"/>
      <c r="P788" s="37"/>
      <c r="Q788" s="37"/>
      <c r="R788" s="37"/>
      <c r="S788" s="37"/>
      <c r="T788" s="16"/>
    </row>
    <row r="789" spans="1:20" s="36" customFormat="1" ht="12.75" customHeight="1">
      <c r="A789" s="16"/>
      <c r="B789" s="17"/>
      <c r="C789" s="17"/>
      <c r="D789" s="17"/>
      <c r="E789" s="17"/>
      <c r="F789" s="17"/>
      <c r="G789" s="17"/>
      <c r="H789" s="17"/>
      <c r="I789" s="17"/>
      <c r="J789" s="18"/>
      <c r="K789" s="19"/>
      <c r="L789" s="37"/>
      <c r="M789" s="37"/>
      <c r="N789" s="37"/>
      <c r="O789" s="37"/>
      <c r="P789" s="37"/>
      <c r="Q789" s="37"/>
      <c r="R789" s="37"/>
      <c r="S789" s="37"/>
      <c r="T789" s="16"/>
    </row>
    <row r="790" spans="1:20" s="36" customFormat="1" ht="12.75" customHeight="1">
      <c r="A790" s="16"/>
      <c r="B790" s="17"/>
      <c r="C790" s="17"/>
      <c r="D790" s="17"/>
      <c r="E790" s="17"/>
      <c r="F790" s="17"/>
      <c r="G790" s="17"/>
      <c r="H790" s="17"/>
      <c r="I790" s="17"/>
      <c r="J790" s="18"/>
      <c r="K790" s="19"/>
      <c r="L790" s="37"/>
      <c r="M790" s="37"/>
      <c r="N790" s="37"/>
      <c r="O790" s="37"/>
      <c r="P790" s="37"/>
      <c r="Q790" s="37"/>
      <c r="R790" s="37"/>
      <c r="S790" s="37"/>
      <c r="T790" s="16"/>
    </row>
    <row r="791" spans="1:20" s="36" customFormat="1" ht="12.75" customHeight="1">
      <c r="A791" s="16"/>
      <c r="B791" s="17"/>
      <c r="C791" s="17"/>
      <c r="D791" s="17"/>
      <c r="E791" s="17"/>
      <c r="F791" s="17"/>
      <c r="G791" s="17"/>
      <c r="H791" s="17"/>
      <c r="I791" s="17"/>
      <c r="J791" s="18"/>
      <c r="K791" s="19"/>
      <c r="L791" s="37"/>
      <c r="M791" s="37"/>
      <c r="N791" s="37"/>
      <c r="O791" s="37"/>
      <c r="P791" s="37"/>
      <c r="Q791" s="37"/>
      <c r="R791" s="37"/>
      <c r="S791" s="37"/>
      <c r="T791" s="16"/>
    </row>
    <row r="792" spans="1:20" s="36" customFormat="1" ht="12.75" customHeight="1">
      <c r="A792" s="16"/>
      <c r="B792" s="17"/>
      <c r="C792" s="17"/>
      <c r="D792" s="17"/>
      <c r="E792" s="17"/>
      <c r="F792" s="17"/>
      <c r="G792" s="17"/>
      <c r="H792" s="17"/>
      <c r="I792" s="17"/>
      <c r="J792" s="18"/>
      <c r="K792" s="19"/>
      <c r="L792" s="37"/>
      <c r="M792" s="37"/>
      <c r="N792" s="37"/>
      <c r="O792" s="37"/>
      <c r="P792" s="37"/>
      <c r="Q792" s="37"/>
      <c r="R792" s="37"/>
      <c r="S792" s="37"/>
      <c r="T792" s="16"/>
    </row>
    <row r="793" spans="1:20" s="36" customFormat="1" ht="12.75" customHeight="1">
      <c r="A793" s="16"/>
      <c r="B793" s="17"/>
      <c r="C793" s="17"/>
      <c r="D793" s="17"/>
      <c r="E793" s="17"/>
      <c r="F793" s="17"/>
      <c r="G793" s="17"/>
      <c r="H793" s="17"/>
      <c r="I793" s="17"/>
      <c r="J793" s="18"/>
      <c r="K793" s="19"/>
      <c r="L793" s="37"/>
      <c r="M793" s="37"/>
      <c r="N793" s="37"/>
      <c r="O793" s="37"/>
      <c r="P793" s="37"/>
      <c r="Q793" s="37"/>
      <c r="R793" s="37"/>
      <c r="S793" s="37"/>
      <c r="T793" s="16"/>
    </row>
    <row r="794" spans="1:20" s="36" customFormat="1" ht="12.75" customHeight="1">
      <c r="A794" s="16"/>
      <c r="B794" s="17"/>
      <c r="C794" s="17"/>
      <c r="D794" s="17"/>
      <c r="E794" s="17"/>
      <c r="F794" s="17"/>
      <c r="G794" s="17"/>
      <c r="H794" s="17"/>
      <c r="I794" s="17"/>
      <c r="J794" s="18"/>
      <c r="K794" s="19"/>
      <c r="L794" s="37"/>
      <c r="M794" s="37"/>
      <c r="N794" s="37"/>
      <c r="O794" s="37"/>
      <c r="P794" s="37"/>
      <c r="Q794" s="37"/>
      <c r="R794" s="37"/>
      <c r="S794" s="37"/>
      <c r="T794" s="16"/>
    </row>
    <row r="795" spans="1:20" s="36" customFormat="1" ht="12.75" customHeight="1">
      <c r="A795" s="16"/>
      <c r="B795" s="17"/>
      <c r="C795" s="17"/>
      <c r="D795" s="17"/>
      <c r="E795" s="17"/>
      <c r="F795" s="17"/>
      <c r="G795" s="17"/>
      <c r="H795" s="17"/>
      <c r="I795" s="17"/>
      <c r="J795" s="18"/>
      <c r="K795" s="19"/>
      <c r="L795" s="37"/>
      <c r="M795" s="37"/>
      <c r="N795" s="37"/>
      <c r="O795" s="37"/>
      <c r="P795" s="37"/>
      <c r="Q795" s="37"/>
      <c r="R795" s="37"/>
      <c r="S795" s="37"/>
      <c r="T795" s="16"/>
    </row>
    <row r="796" spans="1:20" s="36" customFormat="1" ht="12.75" customHeight="1">
      <c r="A796" s="16"/>
      <c r="B796" s="17"/>
      <c r="C796" s="17"/>
      <c r="D796" s="17"/>
      <c r="E796" s="17"/>
      <c r="F796" s="17"/>
      <c r="G796" s="17"/>
      <c r="H796" s="17"/>
      <c r="I796" s="17"/>
      <c r="J796" s="18"/>
      <c r="K796" s="19"/>
      <c r="L796" s="37"/>
      <c r="M796" s="37"/>
      <c r="N796" s="37"/>
      <c r="O796" s="37"/>
      <c r="P796" s="37"/>
      <c r="Q796" s="37"/>
      <c r="R796" s="37"/>
      <c r="S796" s="37"/>
      <c r="T796" s="16"/>
    </row>
    <row r="797" spans="1:20" s="36" customFormat="1" ht="12.75" customHeight="1">
      <c r="A797" s="16"/>
      <c r="B797" s="17"/>
      <c r="C797" s="17"/>
      <c r="D797" s="17"/>
      <c r="E797" s="17"/>
      <c r="F797" s="17"/>
      <c r="G797" s="17"/>
      <c r="H797" s="17"/>
      <c r="I797" s="17"/>
      <c r="J797" s="18"/>
      <c r="K797" s="19"/>
      <c r="L797" s="37"/>
      <c r="M797" s="37"/>
      <c r="N797" s="37"/>
      <c r="O797" s="37"/>
      <c r="P797" s="37"/>
      <c r="Q797" s="37"/>
      <c r="R797" s="37"/>
      <c r="S797" s="37"/>
      <c r="T797" s="16"/>
    </row>
    <row r="798" spans="1:20" s="36" customFormat="1" ht="12.75" customHeight="1">
      <c r="A798" s="16"/>
      <c r="B798" s="17"/>
      <c r="C798" s="17"/>
      <c r="D798" s="17"/>
      <c r="E798" s="17"/>
      <c r="F798" s="17"/>
      <c r="G798" s="17"/>
      <c r="H798" s="17"/>
      <c r="I798" s="17"/>
      <c r="J798" s="18"/>
      <c r="K798" s="19"/>
      <c r="L798" s="37"/>
      <c r="M798" s="37"/>
      <c r="N798" s="37"/>
      <c r="O798" s="37"/>
      <c r="P798" s="37"/>
      <c r="Q798" s="37"/>
      <c r="R798" s="37"/>
      <c r="S798" s="37"/>
      <c r="T798" s="16"/>
    </row>
    <row r="799" spans="1:20" s="36" customFormat="1" ht="12.75" customHeight="1">
      <c r="A799" s="16"/>
      <c r="B799" s="17"/>
      <c r="C799" s="17"/>
      <c r="D799" s="17"/>
      <c r="E799" s="17"/>
      <c r="F799" s="17"/>
      <c r="G799" s="17"/>
      <c r="H799" s="17"/>
      <c r="I799" s="17"/>
      <c r="J799" s="18"/>
      <c r="K799" s="19"/>
      <c r="L799" s="37"/>
      <c r="M799" s="37"/>
      <c r="N799" s="37"/>
      <c r="O799" s="37"/>
      <c r="P799" s="37"/>
      <c r="Q799" s="37"/>
      <c r="R799" s="37"/>
      <c r="S799" s="37"/>
      <c r="T799" s="16"/>
    </row>
    <row r="800" spans="1:20" s="36" customFormat="1" ht="12.75" customHeight="1">
      <c r="A800" s="16"/>
      <c r="B800" s="17"/>
      <c r="C800" s="17"/>
      <c r="D800" s="17"/>
      <c r="E800" s="17"/>
      <c r="F800" s="17"/>
      <c r="G800" s="17"/>
      <c r="H800" s="17"/>
      <c r="I800" s="17"/>
      <c r="J800" s="18"/>
      <c r="K800" s="19"/>
      <c r="L800" s="37"/>
      <c r="M800" s="37"/>
      <c r="N800" s="37"/>
      <c r="O800" s="37"/>
      <c r="P800" s="37"/>
      <c r="Q800" s="37"/>
      <c r="R800" s="37"/>
      <c r="S800" s="37"/>
      <c r="T800" s="16"/>
    </row>
    <row r="801" spans="1:20" s="36" customFormat="1" ht="12.75" customHeight="1">
      <c r="A801" s="16"/>
      <c r="B801" s="17"/>
      <c r="C801" s="17"/>
      <c r="D801" s="17"/>
      <c r="E801" s="17"/>
      <c r="F801" s="17"/>
      <c r="G801" s="17"/>
      <c r="H801" s="17"/>
      <c r="I801" s="17"/>
      <c r="J801" s="18"/>
      <c r="K801" s="19"/>
      <c r="L801" s="37"/>
      <c r="M801" s="37"/>
      <c r="N801" s="37"/>
      <c r="O801" s="37"/>
      <c r="P801" s="37"/>
      <c r="Q801" s="37"/>
      <c r="R801" s="37"/>
      <c r="S801" s="37"/>
      <c r="T801" s="16"/>
    </row>
    <row r="802" spans="1:20" s="36" customFormat="1" ht="12.75" customHeight="1">
      <c r="A802" s="16"/>
      <c r="B802" s="17"/>
      <c r="C802" s="17"/>
      <c r="D802" s="17"/>
      <c r="E802" s="17"/>
      <c r="F802" s="17"/>
      <c r="G802" s="17"/>
      <c r="H802" s="17"/>
      <c r="I802" s="17"/>
      <c r="J802" s="18"/>
      <c r="K802" s="19"/>
      <c r="L802" s="37"/>
      <c r="M802" s="37"/>
      <c r="N802" s="37"/>
      <c r="O802" s="37"/>
      <c r="P802" s="37"/>
      <c r="Q802" s="37"/>
      <c r="R802" s="37"/>
      <c r="S802" s="37"/>
      <c r="T802" s="16"/>
    </row>
    <row r="803" spans="1:20" s="36" customFormat="1" ht="12.75" customHeight="1">
      <c r="A803" s="16"/>
      <c r="B803" s="17"/>
      <c r="C803" s="17"/>
      <c r="D803" s="17"/>
      <c r="E803" s="17"/>
      <c r="F803" s="17"/>
      <c r="G803" s="17"/>
      <c r="H803" s="17"/>
      <c r="I803" s="17"/>
      <c r="J803" s="18"/>
      <c r="K803" s="19"/>
      <c r="L803" s="37"/>
      <c r="M803" s="37"/>
      <c r="N803" s="37"/>
      <c r="O803" s="37"/>
      <c r="P803" s="37"/>
      <c r="Q803" s="37"/>
      <c r="R803" s="37"/>
      <c r="S803" s="37"/>
      <c r="T803" s="16"/>
    </row>
    <row r="804" spans="1:20" s="36" customFormat="1" ht="12.75" customHeight="1">
      <c r="A804" s="16"/>
      <c r="B804" s="17"/>
      <c r="C804" s="17"/>
      <c r="D804" s="17"/>
      <c r="E804" s="17"/>
      <c r="F804" s="17"/>
      <c r="G804" s="17"/>
      <c r="H804" s="17"/>
      <c r="I804" s="17"/>
      <c r="J804" s="18"/>
      <c r="K804" s="19"/>
      <c r="L804" s="37"/>
      <c r="M804" s="37"/>
      <c r="N804" s="37"/>
      <c r="O804" s="37"/>
      <c r="P804" s="37"/>
      <c r="Q804" s="37"/>
      <c r="R804" s="37"/>
      <c r="S804" s="37"/>
      <c r="T804" s="16"/>
    </row>
    <row r="805" spans="1:20" s="36" customFormat="1" ht="12.75" customHeight="1">
      <c r="A805" s="16"/>
      <c r="B805" s="17"/>
      <c r="C805" s="17"/>
      <c r="D805" s="17"/>
      <c r="E805" s="17"/>
      <c r="F805" s="17"/>
      <c r="G805" s="17"/>
      <c r="H805" s="17"/>
      <c r="I805" s="17"/>
      <c r="J805" s="18"/>
      <c r="K805" s="19"/>
      <c r="L805" s="37"/>
      <c r="M805" s="37"/>
      <c r="N805" s="37"/>
      <c r="O805" s="37"/>
      <c r="P805" s="37"/>
      <c r="Q805" s="37"/>
      <c r="R805" s="37"/>
      <c r="S805" s="37"/>
      <c r="T805" s="16"/>
    </row>
    <row r="806" spans="1:20" s="36" customFormat="1" ht="12.75" customHeight="1">
      <c r="A806" s="16"/>
      <c r="B806" s="17"/>
      <c r="C806" s="17"/>
      <c r="D806" s="17"/>
      <c r="E806" s="17"/>
      <c r="F806" s="17"/>
      <c r="G806" s="17"/>
      <c r="H806" s="17"/>
      <c r="I806" s="17"/>
      <c r="J806" s="18"/>
      <c r="K806" s="19"/>
      <c r="L806" s="37"/>
      <c r="M806" s="37"/>
      <c r="N806" s="37"/>
      <c r="O806" s="37"/>
      <c r="P806" s="37"/>
      <c r="Q806" s="37"/>
      <c r="R806" s="37"/>
      <c r="S806" s="37"/>
      <c r="T806" s="16"/>
    </row>
    <row r="807" spans="1:20" s="36" customFormat="1" ht="12.75" customHeight="1">
      <c r="A807" s="16"/>
      <c r="B807" s="17"/>
      <c r="C807" s="17"/>
      <c r="D807" s="17"/>
      <c r="E807" s="17"/>
      <c r="F807" s="17"/>
      <c r="G807" s="17"/>
      <c r="H807" s="17"/>
      <c r="I807" s="17"/>
      <c r="J807" s="18"/>
      <c r="K807" s="19"/>
      <c r="L807" s="37"/>
      <c r="M807" s="37"/>
      <c r="N807" s="37"/>
      <c r="O807" s="37"/>
      <c r="P807" s="37"/>
      <c r="Q807" s="37"/>
      <c r="R807" s="37"/>
      <c r="S807" s="37"/>
      <c r="T807" s="16"/>
    </row>
    <row r="808" spans="1:20" s="36" customFormat="1" ht="12.75" customHeight="1">
      <c r="A808" s="16"/>
      <c r="B808" s="17"/>
      <c r="C808" s="17"/>
      <c r="D808" s="17"/>
      <c r="E808" s="17"/>
      <c r="F808" s="17"/>
      <c r="G808" s="17"/>
      <c r="H808" s="17"/>
      <c r="I808" s="17"/>
      <c r="J808" s="18"/>
      <c r="K808" s="19"/>
      <c r="L808" s="37"/>
      <c r="M808" s="37"/>
      <c r="N808" s="37"/>
      <c r="O808" s="37"/>
      <c r="P808" s="37"/>
      <c r="Q808" s="37"/>
      <c r="R808" s="37"/>
      <c r="S808" s="37"/>
      <c r="T808" s="16"/>
    </row>
    <row r="809" spans="1:20" s="36" customFormat="1" ht="12.75" customHeight="1">
      <c r="A809" s="16"/>
      <c r="B809" s="17"/>
      <c r="C809" s="17"/>
      <c r="D809" s="17"/>
      <c r="E809" s="17"/>
      <c r="F809" s="17"/>
      <c r="G809" s="17"/>
      <c r="H809" s="17"/>
      <c r="I809" s="17"/>
      <c r="J809" s="18"/>
      <c r="K809" s="19"/>
      <c r="L809" s="37"/>
      <c r="M809" s="37"/>
      <c r="N809" s="37"/>
      <c r="O809" s="37"/>
      <c r="P809" s="37"/>
      <c r="Q809" s="37"/>
      <c r="R809" s="37"/>
      <c r="S809" s="37"/>
      <c r="T809" s="16"/>
    </row>
    <row r="810" spans="1:20" s="36" customFormat="1" ht="12.75" customHeight="1">
      <c r="A810" s="16"/>
      <c r="B810" s="17"/>
      <c r="C810" s="17"/>
      <c r="D810" s="17"/>
      <c r="E810" s="17"/>
      <c r="F810" s="17"/>
      <c r="G810" s="17"/>
      <c r="H810" s="17"/>
      <c r="I810" s="17"/>
      <c r="J810" s="18"/>
      <c r="K810" s="19"/>
      <c r="L810" s="37"/>
      <c r="M810" s="37"/>
      <c r="N810" s="37"/>
      <c r="O810" s="37"/>
      <c r="P810" s="37"/>
      <c r="Q810" s="37"/>
      <c r="R810" s="37"/>
      <c r="S810" s="37"/>
      <c r="T810" s="16"/>
    </row>
    <row r="811" spans="1:20" s="36" customFormat="1" ht="12.75" customHeight="1">
      <c r="A811" s="16"/>
      <c r="B811" s="17"/>
      <c r="C811" s="17"/>
      <c r="D811" s="17"/>
      <c r="E811" s="17"/>
      <c r="F811" s="17"/>
      <c r="G811" s="17"/>
      <c r="H811" s="17"/>
      <c r="I811" s="17"/>
      <c r="J811" s="18"/>
      <c r="K811" s="19"/>
      <c r="L811" s="37"/>
      <c r="M811" s="37"/>
      <c r="N811" s="37"/>
      <c r="O811" s="37"/>
      <c r="P811" s="37"/>
      <c r="Q811" s="37"/>
      <c r="R811" s="37"/>
      <c r="S811" s="37"/>
      <c r="T811" s="16"/>
    </row>
    <row r="812" spans="1:20" s="36" customFormat="1" ht="12.75" customHeight="1">
      <c r="A812" s="16"/>
      <c r="B812" s="17"/>
      <c r="C812" s="17"/>
      <c r="D812" s="17"/>
      <c r="E812" s="17"/>
      <c r="F812" s="17"/>
      <c r="G812" s="17"/>
      <c r="H812" s="17"/>
      <c r="I812" s="17"/>
      <c r="J812" s="18"/>
      <c r="K812" s="19"/>
      <c r="L812" s="37"/>
      <c r="M812" s="37"/>
      <c r="N812" s="37"/>
      <c r="O812" s="37"/>
      <c r="P812" s="37"/>
      <c r="Q812" s="37"/>
      <c r="R812" s="37"/>
      <c r="S812" s="37"/>
      <c r="T812" s="16"/>
    </row>
    <row r="813" spans="1:20" s="36" customFormat="1" ht="12.75" customHeight="1">
      <c r="A813" s="16"/>
      <c r="B813" s="17"/>
      <c r="C813" s="17"/>
      <c r="D813" s="17"/>
      <c r="E813" s="17"/>
      <c r="F813" s="17"/>
      <c r="G813" s="17"/>
      <c r="H813" s="17"/>
      <c r="I813" s="17"/>
      <c r="J813" s="18"/>
      <c r="K813" s="19"/>
      <c r="L813" s="37"/>
      <c r="M813" s="37"/>
      <c r="N813" s="37"/>
      <c r="O813" s="37"/>
      <c r="P813" s="37"/>
      <c r="Q813" s="37"/>
      <c r="R813" s="37"/>
      <c r="S813" s="37"/>
      <c r="T813" s="16"/>
    </row>
    <row r="814" spans="1:20" s="36" customFormat="1" ht="12.75" customHeight="1">
      <c r="A814" s="16"/>
      <c r="B814" s="17"/>
      <c r="C814" s="17"/>
      <c r="D814" s="17"/>
      <c r="E814" s="17"/>
      <c r="F814" s="17"/>
      <c r="G814" s="17"/>
      <c r="H814" s="17"/>
      <c r="I814" s="17"/>
      <c r="J814" s="18"/>
      <c r="K814" s="19"/>
      <c r="L814" s="37"/>
      <c r="M814" s="37"/>
      <c r="N814" s="37"/>
      <c r="O814" s="37"/>
      <c r="P814" s="37"/>
      <c r="Q814" s="37"/>
      <c r="R814" s="37"/>
      <c r="S814" s="37"/>
      <c r="T814" s="16"/>
    </row>
    <row r="815" spans="1:20" s="36" customFormat="1" ht="12.75" customHeight="1">
      <c r="A815" s="16"/>
      <c r="B815" s="17"/>
      <c r="C815" s="17"/>
      <c r="D815" s="17"/>
      <c r="E815" s="17"/>
      <c r="F815" s="17"/>
      <c r="G815" s="17"/>
      <c r="H815" s="17"/>
      <c r="I815" s="17"/>
      <c r="J815" s="18"/>
      <c r="K815" s="19"/>
      <c r="L815" s="37"/>
      <c r="M815" s="37"/>
      <c r="N815" s="37"/>
      <c r="O815" s="37"/>
      <c r="P815" s="37"/>
      <c r="Q815" s="37"/>
      <c r="R815" s="37"/>
      <c r="S815" s="37"/>
      <c r="T815" s="16"/>
    </row>
    <row r="816" spans="1:20" s="36" customFormat="1" ht="12.75" customHeight="1">
      <c r="A816" s="16"/>
      <c r="B816" s="17"/>
      <c r="C816" s="17"/>
      <c r="D816" s="17"/>
      <c r="E816" s="17"/>
      <c r="F816" s="17"/>
      <c r="G816" s="17"/>
      <c r="H816" s="17"/>
      <c r="I816" s="17"/>
      <c r="J816" s="18"/>
      <c r="K816" s="19"/>
      <c r="L816" s="37"/>
      <c r="M816" s="37"/>
      <c r="N816" s="37"/>
      <c r="O816" s="37"/>
      <c r="P816" s="37"/>
      <c r="Q816" s="37"/>
      <c r="R816" s="37"/>
      <c r="S816" s="37"/>
      <c r="T816" s="16"/>
    </row>
    <row r="817" spans="1:20" s="36" customFormat="1" ht="12.75" customHeight="1">
      <c r="A817" s="16"/>
      <c r="B817" s="17"/>
      <c r="C817" s="17"/>
      <c r="D817" s="17"/>
      <c r="E817" s="17"/>
      <c r="F817" s="17"/>
      <c r="G817" s="17"/>
      <c r="H817" s="17"/>
      <c r="I817" s="17"/>
      <c r="J817" s="18"/>
      <c r="K817" s="19"/>
      <c r="L817" s="37"/>
      <c r="M817" s="37"/>
      <c r="N817" s="37"/>
      <c r="O817" s="37"/>
      <c r="P817" s="37"/>
      <c r="Q817" s="37"/>
      <c r="R817" s="37"/>
      <c r="S817" s="37"/>
      <c r="T817" s="16"/>
    </row>
    <row r="818" spans="1:20" s="36" customFormat="1" ht="12.75" customHeight="1">
      <c r="A818" s="16"/>
      <c r="B818" s="17"/>
      <c r="C818" s="17"/>
      <c r="D818" s="17"/>
      <c r="E818" s="17"/>
      <c r="F818" s="17"/>
      <c r="G818" s="17"/>
      <c r="H818" s="17"/>
      <c r="I818" s="17"/>
      <c r="J818" s="18"/>
      <c r="K818" s="19"/>
      <c r="L818" s="37"/>
      <c r="M818" s="37"/>
      <c r="N818" s="37"/>
      <c r="O818" s="37"/>
      <c r="P818" s="37"/>
      <c r="Q818" s="37"/>
      <c r="R818" s="37"/>
      <c r="S818" s="37"/>
      <c r="T818" s="16"/>
    </row>
    <row r="819" spans="1:20" s="36" customFormat="1" ht="12.75" customHeight="1">
      <c r="A819" s="16"/>
      <c r="B819" s="17"/>
      <c r="C819" s="17"/>
      <c r="D819" s="17"/>
      <c r="E819" s="17"/>
      <c r="F819" s="17"/>
      <c r="G819" s="17"/>
      <c r="H819" s="17"/>
      <c r="I819" s="17"/>
      <c r="J819" s="18"/>
      <c r="K819" s="19"/>
      <c r="L819" s="37"/>
      <c r="M819" s="37"/>
      <c r="N819" s="37"/>
      <c r="O819" s="37"/>
      <c r="P819" s="37"/>
      <c r="Q819" s="37"/>
      <c r="R819" s="37"/>
      <c r="S819" s="37"/>
      <c r="T819" s="16"/>
    </row>
    <row r="820" spans="1:20" s="36" customFormat="1" ht="12.75" customHeight="1">
      <c r="A820" s="16"/>
      <c r="B820" s="17"/>
      <c r="C820" s="17"/>
      <c r="D820" s="17"/>
      <c r="E820" s="17"/>
      <c r="F820" s="17"/>
      <c r="G820" s="17"/>
      <c r="H820" s="17"/>
      <c r="I820" s="17"/>
      <c r="J820" s="18"/>
      <c r="K820" s="19"/>
      <c r="L820" s="37"/>
      <c r="M820" s="37"/>
      <c r="N820" s="37"/>
      <c r="O820" s="37"/>
      <c r="P820" s="37"/>
      <c r="Q820" s="37"/>
      <c r="R820" s="37"/>
      <c r="S820" s="37"/>
      <c r="T820" s="16"/>
    </row>
    <row r="821" spans="1:20" s="36" customFormat="1" ht="12.75" customHeight="1">
      <c r="A821" s="16"/>
      <c r="B821" s="17"/>
      <c r="C821" s="17"/>
      <c r="D821" s="17"/>
      <c r="E821" s="17"/>
      <c r="F821" s="17"/>
      <c r="G821" s="17"/>
      <c r="H821" s="17"/>
      <c r="I821" s="17"/>
      <c r="J821" s="18"/>
      <c r="K821" s="19"/>
      <c r="L821" s="37"/>
      <c r="M821" s="37"/>
      <c r="N821" s="37"/>
      <c r="O821" s="37"/>
      <c r="P821" s="37"/>
      <c r="Q821" s="37"/>
      <c r="R821" s="37"/>
      <c r="S821" s="37"/>
      <c r="T821" s="16"/>
    </row>
    <row r="822" spans="1:20" s="36" customFormat="1" ht="12.75" customHeight="1">
      <c r="A822" s="16"/>
      <c r="B822" s="17"/>
      <c r="C822" s="17"/>
      <c r="D822" s="17"/>
      <c r="E822" s="17"/>
      <c r="F822" s="17"/>
      <c r="G822" s="17"/>
      <c r="H822" s="17"/>
      <c r="I822" s="17"/>
      <c r="J822" s="18"/>
      <c r="K822" s="19"/>
      <c r="L822" s="37"/>
      <c r="M822" s="37"/>
      <c r="N822" s="37"/>
      <c r="O822" s="37"/>
      <c r="P822" s="37"/>
      <c r="Q822" s="37"/>
      <c r="R822" s="37"/>
      <c r="S822" s="37"/>
      <c r="T822" s="16"/>
    </row>
    <row r="823" spans="1:20" s="36" customFormat="1" ht="12.75" customHeight="1">
      <c r="A823" s="16"/>
      <c r="B823" s="17"/>
      <c r="C823" s="17"/>
      <c r="D823" s="17"/>
      <c r="E823" s="17"/>
      <c r="F823" s="17"/>
      <c r="G823" s="17"/>
      <c r="H823" s="17"/>
      <c r="I823" s="17"/>
      <c r="J823" s="18"/>
      <c r="K823" s="19"/>
      <c r="L823" s="37"/>
      <c r="M823" s="37"/>
      <c r="N823" s="37"/>
      <c r="O823" s="37"/>
      <c r="P823" s="37"/>
      <c r="Q823" s="37"/>
      <c r="R823" s="37"/>
      <c r="S823" s="37"/>
      <c r="T823" s="16"/>
    </row>
    <row r="824" spans="1:20" s="36" customFormat="1" ht="12.75" customHeight="1">
      <c r="A824" s="16"/>
      <c r="B824" s="17"/>
      <c r="C824" s="17"/>
      <c r="D824" s="17"/>
      <c r="E824" s="17"/>
      <c r="F824" s="17"/>
      <c r="G824" s="17"/>
      <c r="H824" s="17"/>
      <c r="I824" s="17"/>
      <c r="J824" s="18"/>
      <c r="K824" s="19"/>
      <c r="L824" s="37"/>
      <c r="M824" s="37"/>
      <c r="N824" s="37"/>
      <c r="O824" s="37"/>
      <c r="P824" s="37"/>
      <c r="Q824" s="37"/>
      <c r="R824" s="37"/>
      <c r="S824" s="37"/>
      <c r="T824" s="16"/>
    </row>
    <row r="825" spans="1:20" s="36" customFormat="1" ht="12.75" customHeight="1">
      <c r="A825" s="16"/>
      <c r="B825" s="17"/>
      <c r="C825" s="17"/>
      <c r="D825" s="17"/>
      <c r="E825" s="17"/>
      <c r="F825" s="17"/>
      <c r="G825" s="17"/>
      <c r="H825" s="17"/>
      <c r="I825" s="17"/>
      <c r="J825" s="18"/>
      <c r="K825" s="19"/>
      <c r="L825" s="37"/>
      <c r="M825" s="37"/>
      <c r="N825" s="37"/>
      <c r="O825" s="37"/>
      <c r="P825" s="37"/>
      <c r="Q825" s="37"/>
      <c r="R825" s="37"/>
      <c r="S825" s="37"/>
      <c r="T825" s="16"/>
    </row>
    <row r="826" spans="1:20" s="36" customFormat="1" ht="12.75" customHeight="1">
      <c r="A826" s="16"/>
      <c r="B826" s="17"/>
      <c r="C826" s="17"/>
      <c r="D826" s="17"/>
      <c r="E826" s="17"/>
      <c r="F826" s="17"/>
      <c r="G826" s="17"/>
      <c r="H826" s="17"/>
      <c r="I826" s="17"/>
      <c r="J826" s="18"/>
      <c r="K826" s="19"/>
      <c r="L826" s="37"/>
      <c r="M826" s="37"/>
      <c r="N826" s="37"/>
      <c r="O826" s="37"/>
      <c r="P826" s="37"/>
      <c r="Q826" s="37"/>
      <c r="R826" s="37"/>
      <c r="S826" s="37"/>
      <c r="T826" s="16"/>
    </row>
    <row r="827" spans="1:20" s="36" customFormat="1" ht="12.75" customHeight="1">
      <c r="A827" s="16"/>
      <c r="B827" s="17"/>
      <c r="C827" s="17"/>
      <c r="D827" s="17"/>
      <c r="E827" s="17"/>
      <c r="F827" s="17"/>
      <c r="G827" s="17"/>
      <c r="H827" s="17"/>
      <c r="I827" s="17"/>
      <c r="J827" s="18"/>
      <c r="K827" s="19"/>
      <c r="L827" s="37"/>
      <c r="M827" s="37"/>
      <c r="N827" s="37"/>
      <c r="O827" s="37"/>
      <c r="P827" s="37"/>
      <c r="Q827" s="37"/>
      <c r="R827" s="37"/>
      <c r="S827" s="37"/>
      <c r="T827" s="16"/>
    </row>
    <row r="828" spans="1:20" s="36" customFormat="1" ht="12.75" customHeight="1">
      <c r="A828" s="16"/>
      <c r="B828" s="17"/>
      <c r="C828" s="17"/>
      <c r="D828" s="17"/>
      <c r="E828" s="17"/>
      <c r="F828" s="17"/>
      <c r="G828" s="17"/>
      <c r="H828" s="17"/>
      <c r="I828" s="17"/>
      <c r="J828" s="18"/>
      <c r="K828" s="19"/>
      <c r="L828" s="37"/>
      <c r="M828" s="37"/>
      <c r="N828" s="37"/>
      <c r="O828" s="37"/>
      <c r="P828" s="37"/>
      <c r="Q828" s="37"/>
      <c r="R828" s="37"/>
      <c r="S828" s="37"/>
      <c r="T828" s="16"/>
    </row>
    <row r="829" spans="1:20" s="36" customFormat="1" ht="12.75" customHeight="1">
      <c r="A829" s="16"/>
      <c r="B829" s="17"/>
      <c r="C829" s="17"/>
      <c r="D829" s="17"/>
      <c r="E829" s="17"/>
      <c r="F829" s="17"/>
      <c r="G829" s="17"/>
      <c r="H829" s="17"/>
      <c r="I829" s="17"/>
      <c r="J829" s="18"/>
      <c r="K829" s="19"/>
      <c r="L829" s="37"/>
      <c r="M829" s="37"/>
      <c r="N829" s="37"/>
      <c r="O829" s="37"/>
      <c r="P829" s="37"/>
      <c r="Q829" s="37"/>
      <c r="R829" s="37"/>
      <c r="S829" s="37"/>
      <c r="T829" s="16"/>
    </row>
    <row r="830" spans="1:20" s="36" customFormat="1" ht="12.75" customHeight="1">
      <c r="A830" s="16"/>
      <c r="B830" s="17"/>
      <c r="C830" s="17"/>
      <c r="D830" s="17"/>
      <c r="E830" s="17"/>
      <c r="F830" s="17"/>
      <c r="G830" s="17"/>
      <c r="H830" s="17"/>
      <c r="I830" s="17"/>
      <c r="J830" s="18"/>
      <c r="K830" s="19"/>
      <c r="L830" s="37"/>
      <c r="M830" s="37"/>
      <c r="N830" s="37"/>
      <c r="O830" s="37"/>
      <c r="P830" s="37"/>
      <c r="Q830" s="37"/>
      <c r="R830" s="37"/>
      <c r="S830" s="37"/>
      <c r="T830" s="16"/>
    </row>
    <row r="831" spans="1:20" s="36" customFormat="1" ht="12.75" customHeight="1">
      <c r="A831" s="16"/>
      <c r="B831" s="17"/>
      <c r="C831" s="17"/>
      <c r="D831" s="17"/>
      <c r="E831" s="17"/>
      <c r="F831" s="17"/>
      <c r="G831" s="17"/>
      <c r="H831" s="17"/>
      <c r="I831" s="17"/>
      <c r="J831" s="18"/>
      <c r="K831" s="19"/>
      <c r="L831" s="37"/>
      <c r="M831" s="37"/>
      <c r="N831" s="37"/>
      <c r="O831" s="37"/>
      <c r="P831" s="37"/>
      <c r="Q831" s="37"/>
      <c r="R831" s="37"/>
      <c r="S831" s="37"/>
      <c r="T831" s="16"/>
    </row>
    <row r="832" spans="1:20" s="36" customFormat="1" ht="12.75" customHeight="1">
      <c r="A832" s="16"/>
      <c r="B832" s="17"/>
      <c r="C832" s="17"/>
      <c r="D832" s="17"/>
      <c r="E832" s="17"/>
      <c r="F832" s="17"/>
      <c r="G832" s="17"/>
      <c r="H832" s="17"/>
      <c r="I832" s="17"/>
      <c r="J832" s="18"/>
      <c r="K832" s="19"/>
      <c r="L832" s="37"/>
      <c r="M832" s="37"/>
      <c r="N832" s="37"/>
      <c r="O832" s="37"/>
      <c r="P832" s="37"/>
      <c r="Q832" s="37"/>
      <c r="R832" s="37"/>
      <c r="S832" s="37"/>
      <c r="T832" s="16"/>
    </row>
    <row r="833" spans="1:20" s="36" customFormat="1" ht="12.75" customHeight="1">
      <c r="A833" s="16"/>
      <c r="B833" s="17"/>
      <c r="C833" s="17"/>
      <c r="D833" s="17"/>
      <c r="E833" s="17"/>
      <c r="F833" s="17"/>
      <c r="G833" s="17"/>
      <c r="H833" s="17"/>
      <c r="I833" s="17"/>
      <c r="J833" s="18"/>
      <c r="K833" s="19"/>
      <c r="L833" s="37"/>
      <c r="M833" s="37"/>
      <c r="N833" s="37"/>
      <c r="O833" s="37"/>
      <c r="P833" s="37"/>
      <c r="Q833" s="37"/>
      <c r="R833" s="37"/>
      <c r="S833" s="37"/>
      <c r="T833" s="16"/>
    </row>
    <row r="834" spans="1:20" s="36" customFormat="1" ht="12.75" customHeight="1">
      <c r="A834" s="16"/>
      <c r="B834" s="17"/>
      <c r="C834" s="17"/>
      <c r="D834" s="17"/>
      <c r="E834" s="17"/>
      <c r="F834" s="17"/>
      <c r="G834" s="17"/>
      <c r="H834" s="17"/>
      <c r="I834" s="17"/>
      <c r="J834" s="18"/>
      <c r="K834" s="19"/>
      <c r="L834" s="37"/>
      <c r="M834" s="37"/>
      <c r="N834" s="37"/>
      <c r="O834" s="37"/>
      <c r="P834" s="37"/>
      <c r="Q834" s="37"/>
      <c r="R834" s="37"/>
      <c r="S834" s="37"/>
      <c r="T834" s="16"/>
    </row>
    <row r="835" spans="1:20" s="36" customFormat="1" ht="12.75" customHeight="1">
      <c r="A835" s="16"/>
      <c r="B835" s="17"/>
      <c r="C835" s="17"/>
      <c r="D835" s="17"/>
      <c r="E835" s="17"/>
      <c r="F835" s="17"/>
      <c r="G835" s="17"/>
      <c r="H835" s="17"/>
      <c r="I835" s="17"/>
      <c r="J835" s="18"/>
      <c r="K835" s="19"/>
      <c r="L835" s="37"/>
      <c r="M835" s="37"/>
      <c r="N835" s="37"/>
      <c r="O835" s="37"/>
      <c r="P835" s="37"/>
      <c r="Q835" s="37"/>
      <c r="R835" s="37"/>
      <c r="S835" s="37"/>
      <c r="T835" s="16"/>
    </row>
    <row r="836" spans="1:20" s="36" customFormat="1" ht="12.75" customHeight="1">
      <c r="A836" s="16"/>
      <c r="B836" s="17"/>
      <c r="C836" s="17"/>
      <c r="D836" s="17"/>
      <c r="E836" s="17"/>
      <c r="F836" s="17"/>
      <c r="G836" s="17"/>
      <c r="H836" s="17"/>
      <c r="I836" s="17"/>
      <c r="J836" s="18"/>
      <c r="K836" s="19"/>
      <c r="L836" s="37"/>
      <c r="M836" s="37"/>
      <c r="N836" s="37"/>
      <c r="O836" s="37"/>
      <c r="P836" s="37"/>
      <c r="Q836" s="37"/>
      <c r="R836" s="37"/>
      <c r="S836" s="37"/>
      <c r="T836" s="16"/>
    </row>
    <row r="837" spans="1:20" s="36" customFormat="1" ht="12.75" customHeight="1">
      <c r="A837" s="16"/>
      <c r="B837" s="17"/>
      <c r="C837" s="17"/>
      <c r="D837" s="17"/>
      <c r="E837" s="17"/>
      <c r="F837" s="17"/>
      <c r="G837" s="17"/>
      <c r="H837" s="17"/>
      <c r="I837" s="17"/>
      <c r="J837" s="18"/>
      <c r="K837" s="19"/>
      <c r="L837" s="37"/>
      <c r="M837" s="37"/>
      <c r="N837" s="37"/>
      <c r="O837" s="37"/>
      <c r="P837" s="37"/>
      <c r="Q837" s="37"/>
      <c r="R837" s="37"/>
      <c r="S837" s="37"/>
      <c r="T837" s="16"/>
    </row>
    <row r="838" spans="1:20" s="36" customFormat="1" ht="12.75" customHeight="1">
      <c r="A838" s="16"/>
      <c r="B838" s="17"/>
      <c r="C838" s="17"/>
      <c r="D838" s="17"/>
      <c r="E838" s="17"/>
      <c r="F838" s="17"/>
      <c r="G838" s="17"/>
      <c r="H838" s="17"/>
      <c r="I838" s="17"/>
      <c r="J838" s="18"/>
      <c r="K838" s="19"/>
      <c r="L838" s="37"/>
      <c r="M838" s="37"/>
      <c r="N838" s="37"/>
      <c r="O838" s="37"/>
      <c r="P838" s="37"/>
      <c r="Q838" s="37"/>
      <c r="R838" s="37"/>
      <c r="S838" s="37"/>
      <c r="T838" s="16"/>
    </row>
    <row r="839" spans="1:20" s="36" customFormat="1" ht="12.75" customHeight="1">
      <c r="A839" s="16"/>
      <c r="B839" s="17"/>
      <c r="C839" s="17"/>
      <c r="D839" s="17"/>
      <c r="E839" s="17"/>
      <c r="F839" s="17"/>
      <c r="G839" s="17"/>
      <c r="H839" s="17"/>
      <c r="I839" s="17"/>
      <c r="J839" s="18"/>
      <c r="K839" s="19"/>
      <c r="L839" s="37"/>
      <c r="M839" s="37"/>
      <c r="N839" s="37"/>
      <c r="O839" s="37"/>
      <c r="P839" s="37"/>
      <c r="Q839" s="37"/>
      <c r="R839" s="37"/>
      <c r="S839" s="37"/>
      <c r="T839" s="16"/>
    </row>
    <row r="840" spans="1:20" s="36" customFormat="1" ht="12.75" customHeight="1">
      <c r="A840" s="16"/>
      <c r="B840" s="17"/>
      <c r="C840" s="17"/>
      <c r="D840" s="17"/>
      <c r="E840" s="17"/>
      <c r="F840" s="17"/>
      <c r="G840" s="17"/>
      <c r="H840" s="17"/>
      <c r="I840" s="17"/>
      <c r="J840" s="18"/>
      <c r="K840" s="19"/>
      <c r="L840" s="37"/>
      <c r="M840" s="37"/>
      <c r="N840" s="37"/>
      <c r="O840" s="37"/>
      <c r="P840" s="37"/>
      <c r="Q840" s="37"/>
      <c r="R840" s="37"/>
      <c r="S840" s="37"/>
      <c r="T840" s="16"/>
    </row>
    <row r="841" spans="1:20" s="36" customFormat="1" ht="12.75" customHeight="1">
      <c r="A841" s="16"/>
      <c r="B841" s="17"/>
      <c r="C841" s="17"/>
      <c r="D841" s="17"/>
      <c r="E841" s="17"/>
      <c r="F841" s="17"/>
      <c r="G841" s="17"/>
      <c r="H841" s="17"/>
      <c r="I841" s="17"/>
      <c r="J841" s="18"/>
      <c r="K841" s="19"/>
      <c r="L841" s="37"/>
      <c r="M841" s="37"/>
      <c r="N841" s="37"/>
      <c r="O841" s="37"/>
      <c r="P841" s="37"/>
      <c r="Q841" s="37"/>
      <c r="R841" s="37"/>
      <c r="S841" s="37"/>
      <c r="T841" s="16"/>
    </row>
    <row r="842" spans="1:20" s="36" customFormat="1" ht="12.75" customHeight="1">
      <c r="A842" s="16"/>
      <c r="B842" s="17"/>
      <c r="C842" s="17"/>
      <c r="D842" s="17"/>
      <c r="E842" s="17"/>
      <c r="F842" s="17"/>
      <c r="G842" s="17"/>
      <c r="H842" s="17"/>
      <c r="I842" s="17"/>
      <c r="J842" s="18"/>
      <c r="K842" s="19"/>
      <c r="L842" s="37"/>
      <c r="M842" s="37"/>
      <c r="N842" s="37"/>
      <c r="O842" s="37"/>
      <c r="P842" s="37"/>
      <c r="Q842" s="37"/>
      <c r="R842" s="37"/>
      <c r="S842" s="37"/>
      <c r="T842" s="16"/>
    </row>
    <row r="843" spans="1:20" s="36" customFormat="1" ht="12.75" customHeight="1">
      <c r="A843" s="16"/>
      <c r="B843" s="17"/>
      <c r="C843" s="17"/>
      <c r="D843" s="17"/>
      <c r="E843" s="17"/>
      <c r="F843" s="17"/>
      <c r="G843" s="17"/>
      <c r="H843" s="17"/>
      <c r="I843" s="17"/>
      <c r="J843" s="18"/>
      <c r="K843" s="19"/>
      <c r="L843" s="37"/>
      <c r="M843" s="37"/>
      <c r="N843" s="37"/>
      <c r="O843" s="37"/>
      <c r="P843" s="37"/>
      <c r="Q843" s="37"/>
      <c r="R843" s="37"/>
      <c r="S843" s="37"/>
      <c r="T843" s="16"/>
    </row>
    <row r="844" spans="1:20" s="36" customFormat="1" ht="12.75" customHeight="1">
      <c r="A844" s="16"/>
      <c r="B844" s="17"/>
      <c r="C844" s="17"/>
      <c r="D844" s="17"/>
      <c r="E844" s="17"/>
      <c r="F844" s="17"/>
      <c r="G844" s="17"/>
      <c r="H844" s="17"/>
      <c r="I844" s="17"/>
      <c r="J844" s="18"/>
      <c r="K844" s="19"/>
      <c r="L844" s="37"/>
      <c r="M844" s="37"/>
      <c r="N844" s="37"/>
      <c r="O844" s="37"/>
      <c r="P844" s="37"/>
      <c r="Q844" s="37"/>
      <c r="R844" s="37"/>
      <c r="S844" s="37"/>
      <c r="T844" s="16"/>
    </row>
    <row r="845" spans="1:20" s="36" customFormat="1" ht="12.75" customHeight="1">
      <c r="A845" s="16"/>
      <c r="B845" s="17"/>
      <c r="C845" s="17"/>
      <c r="D845" s="17"/>
      <c r="E845" s="17"/>
      <c r="F845" s="17"/>
      <c r="G845" s="17"/>
      <c r="H845" s="17"/>
      <c r="I845" s="17"/>
      <c r="J845" s="18"/>
      <c r="K845" s="19"/>
      <c r="L845" s="37"/>
      <c r="M845" s="37"/>
      <c r="N845" s="37"/>
      <c r="O845" s="37"/>
      <c r="P845" s="37"/>
      <c r="Q845" s="37"/>
      <c r="R845" s="37"/>
      <c r="S845" s="37"/>
      <c r="T845" s="16"/>
    </row>
    <row r="846" spans="1:20" s="36" customFormat="1" ht="12.75" customHeight="1">
      <c r="A846" s="16"/>
      <c r="B846" s="17"/>
      <c r="C846" s="17"/>
      <c r="D846" s="17"/>
      <c r="E846" s="17"/>
      <c r="F846" s="17"/>
      <c r="G846" s="17"/>
      <c r="H846" s="17"/>
      <c r="I846" s="17"/>
      <c r="J846" s="18"/>
      <c r="K846" s="19"/>
      <c r="L846" s="37"/>
      <c r="M846" s="37"/>
      <c r="N846" s="37"/>
      <c r="O846" s="37"/>
      <c r="P846" s="37"/>
      <c r="Q846" s="37"/>
      <c r="R846" s="37"/>
      <c r="S846" s="37"/>
      <c r="T846" s="16"/>
    </row>
    <row r="847" spans="1:20" s="36" customFormat="1" ht="12.75" customHeight="1">
      <c r="A847" s="16"/>
      <c r="B847" s="17"/>
      <c r="C847" s="17"/>
      <c r="D847" s="17"/>
      <c r="E847" s="17"/>
      <c r="F847" s="17"/>
      <c r="G847" s="17"/>
      <c r="H847" s="17"/>
      <c r="I847" s="17"/>
      <c r="J847" s="18"/>
      <c r="K847" s="19"/>
      <c r="L847" s="37"/>
      <c r="M847" s="37"/>
      <c r="N847" s="37"/>
      <c r="O847" s="37"/>
      <c r="P847" s="37"/>
      <c r="Q847" s="37"/>
      <c r="R847" s="37"/>
      <c r="S847" s="37"/>
      <c r="T847" s="16"/>
    </row>
    <row r="848" spans="1:20" s="36" customFormat="1" ht="12.75" customHeight="1">
      <c r="A848" s="16"/>
      <c r="B848" s="17"/>
      <c r="C848" s="17"/>
      <c r="D848" s="17"/>
      <c r="E848" s="17"/>
      <c r="F848" s="17"/>
      <c r="G848" s="17"/>
      <c r="H848" s="17"/>
      <c r="I848" s="17"/>
      <c r="J848" s="18"/>
      <c r="K848" s="19"/>
      <c r="L848" s="37"/>
      <c r="M848" s="37"/>
      <c r="N848" s="37"/>
      <c r="O848" s="37"/>
      <c r="P848" s="37"/>
      <c r="Q848" s="37"/>
      <c r="R848" s="37"/>
      <c r="S848" s="37"/>
      <c r="T848" s="16"/>
    </row>
    <row r="849" spans="1:20" s="36" customFormat="1" ht="12.75" customHeight="1">
      <c r="A849" s="16"/>
      <c r="B849" s="17"/>
      <c r="C849" s="17"/>
      <c r="D849" s="17"/>
      <c r="E849" s="17"/>
      <c r="F849" s="17"/>
      <c r="G849" s="17"/>
      <c r="H849" s="17"/>
      <c r="I849" s="17"/>
      <c r="J849" s="18"/>
      <c r="K849" s="19"/>
      <c r="L849" s="37"/>
      <c r="M849" s="37"/>
      <c r="N849" s="37"/>
      <c r="O849" s="37"/>
      <c r="P849" s="37"/>
      <c r="Q849" s="37"/>
      <c r="R849" s="37"/>
      <c r="S849" s="37"/>
      <c r="T849" s="16"/>
    </row>
    <row r="850" spans="1:20" s="36" customFormat="1" ht="12.75" customHeight="1">
      <c r="A850" s="16"/>
      <c r="B850" s="17"/>
      <c r="C850" s="17"/>
      <c r="D850" s="17"/>
      <c r="E850" s="17"/>
      <c r="F850" s="17"/>
      <c r="G850" s="17"/>
      <c r="H850" s="17"/>
      <c r="I850" s="17"/>
      <c r="J850" s="18"/>
      <c r="K850" s="19"/>
      <c r="L850" s="37"/>
      <c r="M850" s="37"/>
      <c r="N850" s="37"/>
      <c r="O850" s="37"/>
      <c r="P850" s="37"/>
      <c r="Q850" s="37"/>
      <c r="R850" s="37"/>
      <c r="S850" s="37"/>
      <c r="T850" s="16"/>
    </row>
    <row r="851" spans="1:20" s="36" customFormat="1" ht="12.75" customHeight="1">
      <c r="A851" s="16"/>
      <c r="B851" s="17"/>
      <c r="C851" s="17"/>
      <c r="D851" s="17"/>
      <c r="E851" s="17"/>
      <c r="F851" s="17"/>
      <c r="G851" s="17"/>
      <c r="H851" s="17"/>
      <c r="I851" s="17"/>
      <c r="J851" s="18"/>
      <c r="K851" s="19"/>
      <c r="L851" s="37"/>
      <c r="M851" s="37"/>
      <c r="N851" s="37"/>
      <c r="O851" s="37"/>
      <c r="P851" s="37"/>
      <c r="Q851" s="37"/>
      <c r="R851" s="37"/>
      <c r="S851" s="37"/>
      <c r="T851" s="16"/>
    </row>
    <row r="852" spans="1:20" s="36" customFormat="1" ht="12.75" customHeight="1">
      <c r="A852" s="16"/>
      <c r="B852" s="17"/>
      <c r="C852" s="17"/>
      <c r="D852" s="17"/>
      <c r="E852" s="17"/>
      <c r="F852" s="17"/>
      <c r="G852" s="17"/>
      <c r="H852" s="17"/>
      <c r="I852" s="17"/>
      <c r="J852" s="18"/>
      <c r="K852" s="19"/>
      <c r="L852" s="37"/>
      <c r="M852" s="37"/>
      <c r="N852" s="37"/>
      <c r="O852" s="37"/>
      <c r="P852" s="37"/>
      <c r="Q852" s="37"/>
      <c r="R852" s="37"/>
      <c r="S852" s="37"/>
      <c r="T852" s="16"/>
    </row>
    <row r="853" spans="1:20" s="36" customFormat="1" ht="12.75" customHeight="1">
      <c r="A853" s="16"/>
      <c r="B853" s="17"/>
      <c r="C853" s="17"/>
      <c r="D853" s="17"/>
      <c r="E853" s="17"/>
      <c r="F853" s="17"/>
      <c r="G853" s="17"/>
      <c r="H853" s="17"/>
      <c r="I853" s="17"/>
      <c r="J853" s="18"/>
      <c r="K853" s="19"/>
      <c r="L853" s="37"/>
      <c r="M853" s="37"/>
      <c r="N853" s="37"/>
      <c r="O853" s="37"/>
      <c r="P853" s="37"/>
      <c r="Q853" s="37"/>
      <c r="R853" s="37"/>
      <c r="S853" s="37"/>
      <c r="T853" s="16"/>
    </row>
    <row r="854" spans="1:20" s="36" customFormat="1" ht="12.75" customHeight="1">
      <c r="A854" s="16"/>
      <c r="B854" s="17"/>
      <c r="C854" s="17"/>
      <c r="D854" s="17"/>
      <c r="E854" s="17"/>
      <c r="F854" s="17"/>
      <c r="G854" s="17"/>
      <c r="H854" s="17"/>
      <c r="I854" s="17"/>
      <c r="J854" s="18"/>
      <c r="K854" s="19"/>
      <c r="L854" s="37"/>
      <c r="M854" s="37"/>
      <c r="N854" s="37"/>
      <c r="O854" s="37"/>
      <c r="P854" s="37"/>
      <c r="Q854" s="37"/>
      <c r="R854" s="37"/>
      <c r="S854" s="37"/>
      <c r="T854" s="16"/>
    </row>
    <row r="855" spans="1:20" s="36" customFormat="1" ht="12.75" customHeight="1">
      <c r="A855" s="16"/>
      <c r="B855" s="17"/>
      <c r="C855" s="17"/>
      <c r="D855" s="17"/>
      <c r="E855" s="17"/>
      <c r="F855" s="17"/>
      <c r="G855" s="17"/>
      <c r="H855" s="17"/>
      <c r="I855" s="17"/>
      <c r="J855" s="18"/>
      <c r="K855" s="19"/>
      <c r="L855" s="37"/>
      <c r="M855" s="37"/>
      <c r="N855" s="37"/>
      <c r="O855" s="37"/>
      <c r="P855" s="37"/>
      <c r="Q855" s="37"/>
      <c r="R855" s="37"/>
      <c r="S855" s="37"/>
      <c r="T855" s="16"/>
    </row>
    <row r="856" spans="1:20" s="36" customFormat="1" ht="12.75" customHeight="1">
      <c r="A856" s="16"/>
      <c r="B856" s="17"/>
      <c r="C856" s="17"/>
      <c r="D856" s="17"/>
      <c r="E856" s="17"/>
      <c r="F856" s="17"/>
      <c r="G856" s="17"/>
      <c r="H856" s="17"/>
      <c r="I856" s="17"/>
      <c r="J856" s="18"/>
      <c r="K856" s="19"/>
      <c r="L856" s="37"/>
      <c r="M856" s="37"/>
      <c r="N856" s="37"/>
      <c r="O856" s="37"/>
      <c r="P856" s="37"/>
      <c r="Q856" s="37"/>
      <c r="R856" s="37"/>
      <c r="S856" s="37"/>
      <c r="T856" s="16"/>
    </row>
    <row r="857" spans="1:20" s="36" customFormat="1" ht="12.75" customHeight="1">
      <c r="A857" s="16"/>
      <c r="B857" s="17"/>
      <c r="C857" s="17"/>
      <c r="D857" s="17"/>
      <c r="E857" s="17"/>
      <c r="F857" s="17"/>
      <c r="G857" s="17"/>
      <c r="H857" s="17"/>
      <c r="I857" s="17"/>
      <c r="J857" s="18"/>
      <c r="K857" s="19"/>
      <c r="L857" s="37"/>
      <c r="M857" s="37"/>
      <c r="N857" s="37"/>
      <c r="O857" s="37"/>
      <c r="P857" s="37"/>
      <c r="Q857" s="37"/>
      <c r="R857" s="37"/>
      <c r="S857" s="37"/>
      <c r="T857" s="16"/>
    </row>
    <row r="858" spans="1:20" s="36" customFormat="1" ht="12.75" customHeight="1">
      <c r="A858" s="16"/>
      <c r="B858" s="17"/>
      <c r="C858" s="17"/>
      <c r="D858" s="17"/>
      <c r="E858" s="17"/>
      <c r="F858" s="17"/>
      <c r="G858" s="17"/>
      <c r="H858" s="17"/>
      <c r="I858" s="17"/>
      <c r="J858" s="18"/>
      <c r="K858" s="19"/>
      <c r="L858" s="37"/>
      <c r="M858" s="37"/>
      <c r="N858" s="37"/>
      <c r="O858" s="37"/>
      <c r="P858" s="37"/>
      <c r="Q858" s="37"/>
      <c r="R858" s="37"/>
      <c r="S858" s="37"/>
      <c r="T858" s="16"/>
    </row>
    <row r="859" spans="1:20" s="36" customFormat="1" ht="12.75" customHeight="1">
      <c r="A859" s="16"/>
      <c r="B859" s="17"/>
      <c r="C859" s="17"/>
      <c r="D859" s="17"/>
      <c r="E859" s="17"/>
      <c r="F859" s="17"/>
      <c r="G859" s="17"/>
      <c r="H859" s="17"/>
      <c r="I859" s="17"/>
      <c r="J859" s="18"/>
      <c r="K859" s="19"/>
      <c r="L859" s="37"/>
      <c r="M859" s="37"/>
      <c r="N859" s="37"/>
      <c r="O859" s="37"/>
      <c r="P859" s="37"/>
      <c r="Q859" s="37"/>
      <c r="R859" s="37"/>
      <c r="S859" s="37"/>
      <c r="T859" s="16"/>
    </row>
    <row r="860" spans="1:20" s="36" customFormat="1" ht="12.75" customHeight="1">
      <c r="A860" s="16"/>
      <c r="B860" s="17"/>
      <c r="C860" s="17"/>
      <c r="D860" s="17"/>
      <c r="E860" s="17"/>
      <c r="F860" s="17"/>
      <c r="G860" s="17"/>
      <c r="H860" s="17"/>
      <c r="I860" s="17"/>
      <c r="J860" s="18"/>
      <c r="K860" s="19"/>
      <c r="L860" s="37"/>
      <c r="M860" s="37"/>
      <c r="N860" s="37"/>
      <c r="O860" s="37"/>
      <c r="P860" s="37"/>
      <c r="Q860" s="37"/>
      <c r="R860" s="37"/>
      <c r="S860" s="37"/>
      <c r="T860" s="16"/>
    </row>
    <row r="861" spans="1:20" s="36" customFormat="1" ht="12.75" customHeight="1">
      <c r="A861" s="16"/>
      <c r="B861" s="17"/>
      <c r="C861" s="17"/>
      <c r="D861" s="17"/>
      <c r="E861" s="17"/>
      <c r="F861" s="17"/>
      <c r="G861" s="17"/>
      <c r="H861" s="17"/>
      <c r="I861" s="17"/>
      <c r="J861" s="18"/>
      <c r="K861" s="19"/>
      <c r="L861" s="37"/>
      <c r="M861" s="37"/>
      <c r="N861" s="37"/>
      <c r="O861" s="37"/>
      <c r="P861" s="37"/>
      <c r="Q861" s="37"/>
      <c r="R861" s="37"/>
      <c r="S861" s="37"/>
      <c r="T861" s="16"/>
    </row>
    <row r="862" spans="1:20" s="36" customFormat="1" ht="12.75" customHeight="1">
      <c r="A862" s="16"/>
      <c r="B862" s="17"/>
      <c r="C862" s="17"/>
      <c r="D862" s="17"/>
      <c r="E862" s="17"/>
      <c r="F862" s="17"/>
      <c r="G862" s="17"/>
      <c r="H862" s="17"/>
      <c r="I862" s="17"/>
      <c r="J862" s="18"/>
      <c r="K862" s="19"/>
      <c r="L862" s="37"/>
      <c r="M862" s="37"/>
      <c r="N862" s="37"/>
      <c r="O862" s="37"/>
      <c r="P862" s="37"/>
      <c r="Q862" s="37"/>
      <c r="R862" s="37"/>
      <c r="S862" s="37"/>
      <c r="T862" s="16"/>
    </row>
    <row r="863" spans="1:20" s="36" customFormat="1" ht="12.75" customHeight="1">
      <c r="A863" s="16"/>
      <c r="B863" s="17"/>
      <c r="C863" s="17"/>
      <c r="D863" s="17"/>
      <c r="E863" s="17"/>
      <c r="F863" s="17"/>
      <c r="G863" s="17"/>
      <c r="H863" s="17"/>
      <c r="I863" s="17"/>
      <c r="J863" s="18"/>
      <c r="K863" s="19"/>
      <c r="L863" s="37"/>
      <c r="M863" s="37"/>
      <c r="N863" s="37"/>
      <c r="O863" s="37"/>
      <c r="P863" s="37"/>
      <c r="Q863" s="37"/>
      <c r="R863" s="37"/>
      <c r="S863" s="37"/>
      <c r="T863" s="16"/>
    </row>
    <row r="864" spans="1:20" s="36" customFormat="1" ht="12.75" customHeight="1">
      <c r="A864" s="16"/>
      <c r="B864" s="17"/>
      <c r="C864" s="17"/>
      <c r="D864" s="17"/>
      <c r="E864" s="17"/>
      <c r="F864" s="17"/>
      <c r="G864" s="17"/>
      <c r="H864" s="17"/>
      <c r="I864" s="17"/>
      <c r="J864" s="18"/>
      <c r="K864" s="19"/>
      <c r="L864" s="37"/>
      <c r="M864" s="37"/>
      <c r="N864" s="37"/>
      <c r="O864" s="37"/>
      <c r="P864" s="37"/>
      <c r="Q864" s="37"/>
      <c r="R864" s="37"/>
      <c r="S864" s="37"/>
      <c r="T864" s="16"/>
    </row>
    <row r="865" spans="1:20" s="36" customFormat="1" ht="12.75" customHeight="1">
      <c r="A865" s="16"/>
      <c r="B865" s="17"/>
      <c r="C865" s="17"/>
      <c r="D865" s="17"/>
      <c r="E865" s="17"/>
      <c r="F865" s="17"/>
      <c r="G865" s="17"/>
      <c r="H865" s="17"/>
      <c r="I865" s="17"/>
      <c r="J865" s="18"/>
      <c r="K865" s="19"/>
      <c r="L865" s="37"/>
      <c r="M865" s="37"/>
      <c r="N865" s="37"/>
      <c r="O865" s="37"/>
      <c r="P865" s="37"/>
      <c r="Q865" s="37"/>
      <c r="R865" s="37"/>
      <c r="S865" s="37"/>
      <c r="T865" s="16"/>
    </row>
    <row r="866" spans="1:20" s="36" customFormat="1" ht="12.75" customHeight="1">
      <c r="A866" s="16"/>
      <c r="B866" s="17"/>
      <c r="C866" s="17"/>
      <c r="D866" s="17"/>
      <c r="E866" s="17"/>
      <c r="F866" s="17"/>
      <c r="G866" s="17"/>
      <c r="H866" s="17"/>
      <c r="I866" s="17"/>
      <c r="J866" s="18"/>
      <c r="K866" s="19"/>
      <c r="L866" s="37"/>
      <c r="M866" s="37"/>
      <c r="N866" s="37"/>
      <c r="O866" s="37"/>
      <c r="P866" s="37"/>
      <c r="Q866" s="37"/>
      <c r="R866" s="37"/>
      <c r="S866" s="37"/>
      <c r="T866" s="16"/>
    </row>
    <row r="867" spans="1:20" s="36" customFormat="1" ht="12.75" customHeight="1">
      <c r="A867" s="16"/>
      <c r="B867" s="17"/>
      <c r="C867" s="17"/>
      <c r="D867" s="17"/>
      <c r="E867" s="17"/>
      <c r="F867" s="17"/>
      <c r="G867" s="17"/>
      <c r="H867" s="17"/>
      <c r="I867" s="17"/>
      <c r="J867" s="18"/>
      <c r="K867" s="19"/>
      <c r="L867" s="37"/>
      <c r="M867" s="37"/>
      <c r="N867" s="37"/>
      <c r="O867" s="37"/>
      <c r="P867" s="37"/>
      <c r="Q867" s="37"/>
      <c r="R867" s="37"/>
      <c r="S867" s="37"/>
      <c r="T867" s="16"/>
    </row>
    <row r="868" spans="1:20" s="36" customFormat="1" ht="12.75" customHeight="1">
      <c r="A868" s="16"/>
      <c r="B868" s="17"/>
      <c r="C868" s="17"/>
      <c r="D868" s="17"/>
      <c r="E868" s="17"/>
      <c r="F868" s="17"/>
      <c r="G868" s="17"/>
      <c r="H868" s="17"/>
      <c r="I868" s="17"/>
      <c r="J868" s="18"/>
      <c r="K868" s="19"/>
      <c r="L868" s="37"/>
      <c r="M868" s="37"/>
      <c r="N868" s="37"/>
      <c r="O868" s="37"/>
      <c r="P868" s="37"/>
      <c r="Q868" s="37"/>
      <c r="R868" s="37"/>
      <c r="S868" s="37"/>
      <c r="T868" s="16"/>
    </row>
    <row r="869" spans="1:20" s="36" customFormat="1" ht="12.75" customHeight="1">
      <c r="A869" s="16"/>
      <c r="B869" s="17"/>
      <c r="C869" s="17"/>
      <c r="D869" s="17"/>
      <c r="E869" s="17"/>
      <c r="F869" s="17"/>
      <c r="G869" s="17"/>
      <c r="H869" s="17"/>
      <c r="I869" s="17"/>
      <c r="J869" s="18"/>
      <c r="K869" s="19"/>
      <c r="L869" s="37"/>
      <c r="M869" s="37"/>
      <c r="N869" s="37"/>
      <c r="O869" s="37"/>
      <c r="P869" s="37"/>
      <c r="Q869" s="37"/>
      <c r="R869" s="37"/>
      <c r="S869" s="37"/>
      <c r="T869" s="16"/>
    </row>
    <row r="870" spans="1:20" s="36" customFormat="1" ht="12.75" customHeight="1">
      <c r="A870" s="16"/>
      <c r="B870" s="17"/>
      <c r="C870" s="17"/>
      <c r="D870" s="17"/>
      <c r="E870" s="17"/>
      <c r="F870" s="17"/>
      <c r="G870" s="17"/>
      <c r="H870" s="17"/>
      <c r="I870" s="17"/>
      <c r="J870" s="18"/>
      <c r="K870" s="19"/>
      <c r="L870" s="37"/>
      <c r="M870" s="37"/>
      <c r="N870" s="37"/>
      <c r="O870" s="37"/>
      <c r="P870" s="37"/>
      <c r="Q870" s="37"/>
      <c r="R870" s="37"/>
      <c r="S870" s="37"/>
      <c r="T870" s="16"/>
    </row>
    <row r="871" spans="1:20" s="36" customFormat="1" ht="12.75" customHeight="1">
      <c r="A871" s="16"/>
      <c r="B871" s="17"/>
      <c r="C871" s="17"/>
      <c r="D871" s="17"/>
      <c r="E871" s="17"/>
      <c r="F871" s="17"/>
      <c r="G871" s="17"/>
      <c r="H871" s="17"/>
      <c r="I871" s="17"/>
      <c r="J871" s="18"/>
      <c r="K871" s="19"/>
      <c r="L871" s="37"/>
      <c r="M871" s="37"/>
      <c r="N871" s="37"/>
      <c r="O871" s="37"/>
      <c r="P871" s="37"/>
      <c r="Q871" s="37"/>
      <c r="R871" s="37"/>
      <c r="S871" s="37"/>
      <c r="T871" s="16"/>
    </row>
    <row r="872" spans="1:20" s="36" customFormat="1" ht="12.75" customHeight="1">
      <c r="A872" s="16"/>
      <c r="B872" s="17"/>
      <c r="C872" s="17"/>
      <c r="D872" s="17"/>
      <c r="E872" s="17"/>
      <c r="F872" s="17"/>
      <c r="G872" s="17"/>
      <c r="H872" s="17"/>
      <c r="I872" s="17"/>
      <c r="J872" s="18"/>
      <c r="K872" s="19"/>
      <c r="L872" s="37"/>
      <c r="M872" s="37"/>
      <c r="N872" s="37"/>
      <c r="O872" s="37"/>
      <c r="P872" s="37"/>
      <c r="Q872" s="37"/>
      <c r="R872" s="37"/>
      <c r="S872" s="37"/>
      <c r="T872" s="16"/>
    </row>
    <row r="873" spans="1:20" s="36" customFormat="1" ht="12.75" customHeight="1">
      <c r="A873" s="16"/>
      <c r="B873" s="17"/>
      <c r="C873" s="17"/>
      <c r="D873" s="17"/>
      <c r="E873" s="17"/>
      <c r="F873" s="17"/>
      <c r="G873" s="17"/>
      <c r="H873" s="17"/>
      <c r="I873" s="17"/>
      <c r="J873" s="18"/>
      <c r="K873" s="19"/>
      <c r="L873" s="37"/>
      <c r="M873" s="37"/>
      <c r="N873" s="37"/>
      <c r="O873" s="37"/>
      <c r="P873" s="37"/>
      <c r="Q873" s="37"/>
      <c r="R873" s="37"/>
      <c r="S873" s="37"/>
      <c r="T873" s="16"/>
    </row>
    <row r="874" spans="1:20" s="36" customFormat="1" ht="12.75" customHeight="1">
      <c r="A874" s="16"/>
      <c r="B874" s="17"/>
      <c r="C874" s="17"/>
      <c r="D874" s="17"/>
      <c r="E874" s="17"/>
      <c r="F874" s="17"/>
      <c r="G874" s="17"/>
      <c r="H874" s="17"/>
      <c r="I874" s="17"/>
      <c r="J874" s="18"/>
      <c r="K874" s="19"/>
      <c r="L874" s="37"/>
      <c r="M874" s="37"/>
      <c r="N874" s="37"/>
      <c r="O874" s="37"/>
      <c r="P874" s="37"/>
      <c r="Q874" s="37"/>
      <c r="R874" s="37"/>
      <c r="S874" s="37"/>
      <c r="T874" s="16"/>
    </row>
    <row r="875" spans="1:20" s="36" customFormat="1" ht="12.75" customHeight="1">
      <c r="A875" s="16"/>
      <c r="B875" s="17"/>
      <c r="C875" s="17"/>
      <c r="D875" s="17"/>
      <c r="E875" s="17"/>
      <c r="F875" s="17"/>
      <c r="G875" s="17"/>
      <c r="H875" s="17"/>
      <c r="I875" s="17"/>
      <c r="J875" s="18"/>
      <c r="K875" s="19"/>
      <c r="L875" s="37"/>
      <c r="M875" s="37"/>
      <c r="N875" s="37"/>
      <c r="O875" s="37"/>
      <c r="P875" s="37"/>
      <c r="Q875" s="37"/>
      <c r="R875" s="37"/>
      <c r="S875" s="37"/>
      <c r="T875" s="16"/>
    </row>
    <row r="876" spans="1:20" s="36" customFormat="1" ht="12.75" customHeight="1">
      <c r="A876" s="16"/>
      <c r="B876" s="17"/>
      <c r="C876" s="17"/>
      <c r="D876" s="17"/>
      <c r="E876" s="17"/>
      <c r="F876" s="17"/>
      <c r="G876" s="17"/>
      <c r="H876" s="17"/>
      <c r="I876" s="17"/>
      <c r="J876" s="18"/>
      <c r="K876" s="19"/>
      <c r="L876" s="37"/>
      <c r="M876" s="37"/>
      <c r="N876" s="37"/>
      <c r="O876" s="37"/>
      <c r="P876" s="37"/>
      <c r="Q876" s="37"/>
      <c r="R876" s="37"/>
      <c r="S876" s="37"/>
      <c r="T876" s="16"/>
    </row>
    <row r="877" spans="1:20" s="36" customFormat="1" ht="12.75" customHeight="1">
      <c r="A877" s="16"/>
      <c r="B877" s="17"/>
      <c r="C877" s="17"/>
      <c r="D877" s="17"/>
      <c r="E877" s="17"/>
      <c r="F877" s="17"/>
      <c r="G877" s="17"/>
      <c r="H877" s="17"/>
      <c r="I877" s="17"/>
      <c r="J877" s="18"/>
      <c r="K877" s="19"/>
      <c r="L877" s="37"/>
      <c r="M877" s="37"/>
      <c r="N877" s="37"/>
      <c r="O877" s="37"/>
      <c r="P877" s="37"/>
      <c r="Q877" s="37"/>
      <c r="R877" s="37"/>
      <c r="S877" s="37"/>
      <c r="T877" s="16"/>
    </row>
    <row r="878" spans="1:20" s="36" customFormat="1" ht="12.75" customHeight="1">
      <c r="A878" s="16"/>
      <c r="B878" s="17"/>
      <c r="C878" s="17"/>
      <c r="D878" s="17"/>
      <c r="E878" s="17"/>
      <c r="F878" s="17"/>
      <c r="G878" s="17"/>
      <c r="H878" s="17"/>
      <c r="I878" s="17"/>
      <c r="J878" s="18"/>
      <c r="K878" s="19"/>
      <c r="L878" s="37"/>
      <c r="M878" s="37"/>
      <c r="N878" s="37"/>
      <c r="O878" s="37"/>
      <c r="P878" s="37"/>
      <c r="Q878" s="37"/>
      <c r="R878" s="37"/>
      <c r="S878" s="37"/>
      <c r="T878" s="16"/>
    </row>
    <row r="879" spans="1:20" s="36" customFormat="1" ht="12.75" customHeight="1">
      <c r="A879" s="16"/>
      <c r="B879" s="17"/>
      <c r="C879" s="17"/>
      <c r="D879" s="17"/>
      <c r="E879" s="17"/>
      <c r="F879" s="17"/>
      <c r="G879" s="17"/>
      <c r="H879" s="17"/>
      <c r="I879" s="17"/>
      <c r="J879" s="18"/>
      <c r="K879" s="19"/>
      <c r="L879" s="37"/>
      <c r="M879" s="37"/>
      <c r="N879" s="37"/>
      <c r="O879" s="37"/>
      <c r="P879" s="37"/>
      <c r="Q879" s="37"/>
      <c r="R879" s="37"/>
      <c r="S879" s="37"/>
      <c r="T879" s="16"/>
    </row>
    <row r="880" spans="1:20" s="36" customFormat="1" ht="12.75" customHeight="1">
      <c r="A880" s="16"/>
      <c r="B880" s="17"/>
      <c r="C880" s="17"/>
      <c r="D880" s="17"/>
      <c r="E880" s="17"/>
      <c r="F880" s="17"/>
      <c r="G880" s="17"/>
      <c r="H880" s="17"/>
      <c r="I880" s="17"/>
      <c r="J880" s="18"/>
      <c r="K880" s="19"/>
      <c r="L880" s="37"/>
      <c r="M880" s="37"/>
      <c r="N880" s="37"/>
      <c r="O880" s="37"/>
      <c r="P880" s="37"/>
      <c r="Q880" s="37"/>
      <c r="R880" s="37"/>
      <c r="S880" s="37"/>
      <c r="T880" s="16"/>
    </row>
    <row r="881" spans="1:20" s="36" customFormat="1" ht="12.75" customHeight="1">
      <c r="A881" s="16"/>
      <c r="B881" s="17"/>
      <c r="C881" s="17"/>
      <c r="D881" s="17"/>
      <c r="E881" s="17"/>
      <c r="F881" s="17"/>
      <c r="G881" s="17"/>
      <c r="H881" s="17"/>
      <c r="I881" s="17"/>
      <c r="J881" s="18"/>
      <c r="K881" s="19"/>
      <c r="L881" s="37"/>
      <c r="M881" s="37"/>
      <c r="N881" s="37"/>
      <c r="O881" s="37"/>
      <c r="P881" s="37"/>
      <c r="Q881" s="37"/>
      <c r="R881" s="37"/>
      <c r="S881" s="37"/>
      <c r="T881" s="16"/>
    </row>
    <row r="882" spans="1:20" s="36" customFormat="1" ht="12.75" customHeight="1">
      <c r="A882" s="16"/>
      <c r="B882" s="17"/>
      <c r="C882" s="17"/>
      <c r="D882" s="17"/>
      <c r="E882" s="17"/>
      <c r="F882" s="17"/>
      <c r="G882" s="17"/>
      <c r="H882" s="17"/>
      <c r="I882" s="17"/>
      <c r="J882" s="18"/>
      <c r="K882" s="19"/>
      <c r="L882" s="37"/>
      <c r="M882" s="37"/>
      <c r="N882" s="37"/>
      <c r="O882" s="37"/>
      <c r="P882" s="37"/>
      <c r="Q882" s="37"/>
      <c r="R882" s="37"/>
      <c r="S882" s="37"/>
      <c r="T882" s="16"/>
    </row>
    <row r="883" spans="1:20" s="36" customFormat="1" ht="12.75" customHeight="1">
      <c r="A883" s="16"/>
      <c r="B883" s="17"/>
      <c r="C883" s="17"/>
      <c r="D883" s="17"/>
      <c r="E883" s="17"/>
      <c r="F883" s="17"/>
      <c r="G883" s="17"/>
      <c r="H883" s="17"/>
      <c r="I883" s="17"/>
      <c r="J883" s="18"/>
      <c r="K883" s="19"/>
      <c r="L883" s="37"/>
      <c r="M883" s="37"/>
      <c r="N883" s="37"/>
      <c r="O883" s="37"/>
      <c r="P883" s="37"/>
      <c r="Q883" s="37"/>
      <c r="R883" s="37"/>
      <c r="S883" s="37"/>
      <c r="T883" s="16"/>
    </row>
    <row r="884" spans="1:20" s="36" customFormat="1" ht="12.75" customHeight="1">
      <c r="A884" s="16"/>
      <c r="B884" s="17"/>
      <c r="C884" s="17"/>
      <c r="D884" s="17"/>
      <c r="E884" s="17"/>
      <c r="F884" s="17"/>
      <c r="G884" s="17"/>
      <c r="H884" s="17"/>
      <c r="I884" s="17"/>
      <c r="J884" s="18"/>
      <c r="K884" s="19"/>
      <c r="L884" s="37"/>
      <c r="M884" s="37"/>
      <c r="N884" s="37"/>
      <c r="O884" s="37"/>
      <c r="P884" s="37"/>
      <c r="Q884" s="37"/>
      <c r="R884" s="37"/>
      <c r="S884" s="37"/>
      <c r="T884" s="16"/>
    </row>
    <row r="885" spans="1:20" s="36" customFormat="1" ht="12.75" customHeight="1">
      <c r="A885" s="16"/>
      <c r="B885" s="17"/>
      <c r="C885" s="17"/>
      <c r="D885" s="17"/>
      <c r="E885" s="17"/>
      <c r="F885" s="17"/>
      <c r="G885" s="17"/>
      <c r="H885" s="17"/>
      <c r="I885" s="17"/>
      <c r="J885" s="18"/>
      <c r="K885" s="19"/>
      <c r="L885" s="37"/>
      <c r="M885" s="37"/>
      <c r="N885" s="37"/>
      <c r="O885" s="37"/>
      <c r="P885" s="37"/>
      <c r="Q885" s="37"/>
      <c r="R885" s="37"/>
      <c r="S885" s="37"/>
      <c r="T885" s="16"/>
    </row>
    <row r="886" spans="1:20" s="36" customFormat="1" ht="12.75" customHeight="1">
      <c r="A886" s="16"/>
      <c r="B886" s="17"/>
      <c r="C886" s="17"/>
      <c r="D886" s="17"/>
      <c r="E886" s="17"/>
      <c r="F886" s="17"/>
      <c r="G886" s="17"/>
      <c r="H886" s="17"/>
      <c r="I886" s="17"/>
      <c r="J886" s="18"/>
      <c r="K886" s="19"/>
      <c r="L886" s="37"/>
      <c r="M886" s="37"/>
      <c r="N886" s="37"/>
      <c r="O886" s="37"/>
      <c r="P886" s="37"/>
      <c r="Q886" s="37"/>
      <c r="R886" s="37"/>
      <c r="S886" s="37"/>
      <c r="T886" s="16"/>
    </row>
    <row r="887" spans="1:20" s="36" customFormat="1" ht="12.75" customHeight="1">
      <c r="A887" s="16"/>
      <c r="B887" s="17"/>
      <c r="C887" s="17"/>
      <c r="D887" s="17"/>
      <c r="E887" s="17"/>
      <c r="F887" s="17"/>
      <c r="G887" s="17"/>
      <c r="H887" s="17"/>
      <c r="I887" s="17"/>
      <c r="J887" s="18"/>
      <c r="K887" s="19"/>
      <c r="L887" s="37"/>
      <c r="M887" s="37"/>
      <c r="N887" s="37"/>
      <c r="O887" s="37"/>
      <c r="P887" s="37"/>
      <c r="Q887" s="37"/>
      <c r="R887" s="37"/>
      <c r="S887" s="37"/>
      <c r="T887" s="16"/>
    </row>
    <row r="888" spans="1:20" s="36" customFormat="1" ht="12.75" customHeight="1">
      <c r="A888" s="16"/>
      <c r="B888" s="17"/>
      <c r="C888" s="17"/>
      <c r="D888" s="17"/>
      <c r="E888" s="17"/>
      <c r="F888" s="17"/>
      <c r="G888" s="17"/>
      <c r="H888" s="17"/>
      <c r="I888" s="17"/>
      <c r="J888" s="18"/>
      <c r="K888" s="19"/>
      <c r="L888" s="37"/>
      <c r="M888" s="37"/>
      <c r="N888" s="37"/>
      <c r="O888" s="37"/>
      <c r="P888" s="37"/>
      <c r="Q888" s="37"/>
      <c r="R888" s="37"/>
      <c r="S888" s="37"/>
      <c r="T888" s="16"/>
    </row>
    <row r="889" spans="1:20" s="36" customFormat="1" ht="12.75" customHeight="1">
      <c r="A889" s="16"/>
      <c r="B889" s="17"/>
      <c r="C889" s="17"/>
      <c r="D889" s="17"/>
      <c r="E889" s="17"/>
      <c r="F889" s="17"/>
      <c r="G889" s="17"/>
      <c r="H889" s="17"/>
      <c r="I889" s="17"/>
      <c r="J889" s="18"/>
      <c r="K889" s="19"/>
      <c r="L889" s="37"/>
      <c r="M889" s="37"/>
      <c r="N889" s="37"/>
      <c r="O889" s="37"/>
      <c r="P889" s="37"/>
      <c r="Q889" s="37"/>
      <c r="R889" s="37"/>
      <c r="S889" s="37"/>
      <c r="T889" s="16"/>
    </row>
    <row r="890" spans="1:20" s="36" customFormat="1" ht="12.75" customHeight="1">
      <c r="A890" s="16"/>
      <c r="B890" s="17"/>
      <c r="C890" s="17"/>
      <c r="D890" s="17"/>
      <c r="E890" s="17"/>
      <c r="F890" s="17"/>
      <c r="G890" s="17"/>
      <c r="H890" s="17"/>
      <c r="I890" s="17"/>
      <c r="J890" s="18"/>
      <c r="K890" s="19"/>
      <c r="L890" s="37"/>
      <c r="M890" s="37"/>
      <c r="N890" s="37"/>
      <c r="O890" s="37"/>
      <c r="P890" s="37"/>
      <c r="Q890" s="37"/>
      <c r="R890" s="37"/>
      <c r="S890" s="37"/>
      <c r="T890" s="16"/>
    </row>
    <row r="891" spans="1:20" s="36" customFormat="1" ht="12.75" customHeight="1">
      <c r="A891" s="16"/>
      <c r="B891" s="17"/>
      <c r="C891" s="17"/>
      <c r="D891" s="17"/>
      <c r="E891" s="17"/>
      <c r="F891" s="17"/>
      <c r="G891" s="17"/>
      <c r="H891" s="17"/>
      <c r="I891" s="17"/>
      <c r="J891" s="18"/>
      <c r="K891" s="19"/>
      <c r="L891" s="37"/>
      <c r="M891" s="37"/>
      <c r="N891" s="37"/>
      <c r="O891" s="37"/>
      <c r="P891" s="37"/>
      <c r="Q891" s="37"/>
      <c r="R891" s="37"/>
      <c r="S891" s="37"/>
      <c r="T891" s="16"/>
    </row>
    <row r="892" spans="1:20" s="36" customFormat="1" ht="12.75" customHeight="1">
      <c r="A892" s="16"/>
      <c r="B892" s="17"/>
      <c r="C892" s="17"/>
      <c r="D892" s="17"/>
      <c r="E892" s="17"/>
      <c r="F892" s="17"/>
      <c r="G892" s="17"/>
      <c r="H892" s="17"/>
      <c r="I892" s="17"/>
      <c r="J892" s="18"/>
      <c r="K892" s="19"/>
      <c r="L892" s="37"/>
      <c r="M892" s="37"/>
      <c r="N892" s="37"/>
      <c r="O892" s="37"/>
      <c r="P892" s="37"/>
      <c r="Q892" s="37"/>
      <c r="R892" s="37"/>
      <c r="S892" s="37"/>
      <c r="T892" s="16"/>
    </row>
    <row r="893" spans="1:20" s="36" customFormat="1" ht="12.75" customHeight="1">
      <c r="A893" s="16"/>
      <c r="B893" s="17"/>
      <c r="C893" s="17"/>
      <c r="D893" s="17"/>
      <c r="E893" s="17"/>
      <c r="F893" s="17"/>
      <c r="G893" s="17"/>
      <c r="H893" s="17"/>
      <c r="I893" s="17"/>
      <c r="J893" s="18"/>
      <c r="K893" s="19"/>
      <c r="L893" s="37"/>
      <c r="M893" s="37"/>
      <c r="N893" s="37"/>
      <c r="O893" s="37"/>
      <c r="P893" s="37"/>
      <c r="Q893" s="37"/>
      <c r="R893" s="37"/>
      <c r="S893" s="37"/>
      <c r="T893" s="16"/>
    </row>
    <row r="894" spans="1:20" s="36" customFormat="1" ht="12.75" customHeight="1">
      <c r="A894" s="16"/>
      <c r="B894" s="17"/>
      <c r="C894" s="17"/>
      <c r="D894" s="17"/>
      <c r="E894" s="17"/>
      <c r="F894" s="17"/>
      <c r="G894" s="17"/>
      <c r="H894" s="17"/>
      <c r="I894" s="17"/>
      <c r="J894" s="18"/>
      <c r="K894" s="19"/>
      <c r="L894" s="37"/>
      <c r="M894" s="37"/>
      <c r="N894" s="37"/>
      <c r="O894" s="37"/>
      <c r="P894" s="37"/>
      <c r="Q894" s="37"/>
      <c r="R894" s="37"/>
      <c r="S894" s="37"/>
      <c r="T894" s="16"/>
    </row>
    <row r="895" spans="1:20" s="36" customFormat="1" ht="12.75" customHeight="1">
      <c r="A895" s="16"/>
      <c r="B895" s="17"/>
      <c r="C895" s="17"/>
      <c r="D895" s="17"/>
      <c r="E895" s="17"/>
      <c r="F895" s="17"/>
      <c r="G895" s="17"/>
      <c r="H895" s="17"/>
      <c r="I895" s="17"/>
      <c r="J895" s="18"/>
      <c r="K895" s="19"/>
      <c r="L895" s="37"/>
      <c r="M895" s="37"/>
      <c r="N895" s="37"/>
      <c r="O895" s="37"/>
      <c r="P895" s="37"/>
      <c r="Q895" s="37"/>
      <c r="R895" s="37"/>
      <c r="S895" s="37"/>
      <c r="T895" s="16"/>
    </row>
    <row r="896" spans="1:20" s="36" customFormat="1" ht="12.75" customHeight="1">
      <c r="A896" s="16"/>
      <c r="B896" s="17"/>
      <c r="C896" s="17"/>
      <c r="D896" s="17"/>
      <c r="E896" s="17"/>
      <c r="F896" s="17"/>
      <c r="G896" s="17"/>
      <c r="H896" s="17"/>
      <c r="I896" s="17"/>
      <c r="J896" s="18"/>
      <c r="K896" s="19"/>
      <c r="L896" s="37"/>
      <c r="M896" s="37"/>
      <c r="N896" s="37"/>
      <c r="O896" s="37"/>
      <c r="P896" s="37"/>
      <c r="Q896" s="37"/>
      <c r="R896" s="37"/>
      <c r="S896" s="37"/>
      <c r="T896" s="16"/>
    </row>
    <row r="897" spans="1:20" s="36" customFormat="1" ht="12.75" customHeight="1">
      <c r="A897" s="16"/>
      <c r="B897" s="17"/>
      <c r="C897" s="17"/>
      <c r="D897" s="17"/>
      <c r="E897" s="17"/>
      <c r="F897" s="17"/>
      <c r="G897" s="17"/>
      <c r="H897" s="17"/>
      <c r="I897" s="17"/>
      <c r="J897" s="18"/>
      <c r="K897" s="19"/>
      <c r="L897" s="37"/>
      <c r="M897" s="37"/>
      <c r="N897" s="37"/>
      <c r="O897" s="37"/>
      <c r="P897" s="37"/>
      <c r="Q897" s="37"/>
      <c r="R897" s="37"/>
      <c r="S897" s="37"/>
      <c r="T897" s="16"/>
    </row>
    <row r="898" spans="1:20" s="36" customFormat="1" ht="12.75" customHeight="1">
      <c r="A898" s="16"/>
      <c r="B898" s="17"/>
      <c r="C898" s="17"/>
      <c r="D898" s="17"/>
      <c r="E898" s="17"/>
      <c r="F898" s="17"/>
      <c r="G898" s="17"/>
      <c r="H898" s="17"/>
      <c r="I898" s="17"/>
      <c r="J898" s="18"/>
      <c r="K898" s="19"/>
      <c r="L898" s="37"/>
      <c r="M898" s="37"/>
      <c r="N898" s="37"/>
      <c r="O898" s="37"/>
      <c r="P898" s="37"/>
      <c r="Q898" s="37"/>
      <c r="R898" s="37"/>
      <c r="S898" s="37"/>
      <c r="T898" s="16"/>
    </row>
    <row r="899" spans="1:20" s="36" customFormat="1" ht="12.75" customHeight="1">
      <c r="A899" s="16"/>
      <c r="B899" s="17"/>
      <c r="C899" s="17"/>
      <c r="D899" s="17"/>
      <c r="E899" s="17"/>
      <c r="F899" s="17"/>
      <c r="G899" s="17"/>
      <c r="H899" s="17"/>
      <c r="I899" s="17"/>
      <c r="J899" s="18"/>
      <c r="K899" s="19"/>
      <c r="L899" s="37"/>
      <c r="M899" s="37"/>
      <c r="N899" s="37"/>
      <c r="O899" s="37"/>
      <c r="P899" s="37"/>
      <c r="Q899" s="37"/>
      <c r="R899" s="37"/>
      <c r="S899" s="37"/>
      <c r="T899" s="16"/>
    </row>
    <row r="900" spans="1:20" s="36" customFormat="1" ht="12.75" customHeight="1">
      <c r="A900" s="16"/>
      <c r="B900" s="17"/>
      <c r="C900" s="17"/>
      <c r="D900" s="17"/>
      <c r="E900" s="17"/>
      <c r="F900" s="17"/>
      <c r="G900" s="17"/>
      <c r="H900" s="17"/>
      <c r="I900" s="17"/>
      <c r="J900" s="18"/>
      <c r="K900" s="19"/>
      <c r="L900" s="37"/>
      <c r="M900" s="37"/>
      <c r="N900" s="37"/>
      <c r="O900" s="37"/>
      <c r="P900" s="37"/>
      <c r="Q900" s="37"/>
      <c r="R900" s="37"/>
      <c r="S900" s="37"/>
      <c r="T900" s="16"/>
    </row>
    <row r="901" spans="1:20" s="36" customFormat="1" ht="12.75" customHeight="1">
      <c r="A901" s="16"/>
      <c r="B901" s="17"/>
      <c r="C901" s="17"/>
      <c r="D901" s="17"/>
      <c r="E901" s="17"/>
      <c r="F901" s="17"/>
      <c r="G901" s="17"/>
      <c r="H901" s="17"/>
      <c r="I901" s="17"/>
      <c r="J901" s="18"/>
      <c r="K901" s="19"/>
      <c r="L901" s="37"/>
      <c r="M901" s="37"/>
      <c r="N901" s="37"/>
      <c r="O901" s="37"/>
      <c r="P901" s="37"/>
      <c r="Q901" s="37"/>
      <c r="R901" s="37"/>
      <c r="S901" s="37"/>
      <c r="T901" s="16"/>
    </row>
    <row r="902" spans="1:20" s="36" customFormat="1" ht="12.75" customHeight="1">
      <c r="A902" s="16"/>
      <c r="B902" s="17"/>
      <c r="C902" s="17"/>
      <c r="D902" s="17"/>
      <c r="E902" s="17"/>
      <c r="F902" s="17"/>
      <c r="G902" s="17"/>
      <c r="H902" s="17"/>
      <c r="I902" s="17"/>
      <c r="J902" s="18"/>
      <c r="K902" s="19"/>
      <c r="L902" s="37"/>
      <c r="M902" s="37"/>
      <c r="N902" s="37"/>
      <c r="O902" s="37"/>
      <c r="P902" s="37"/>
      <c r="Q902" s="37"/>
      <c r="R902" s="37"/>
      <c r="S902" s="37"/>
      <c r="T902" s="16"/>
    </row>
    <row r="903" spans="1:20" s="36" customFormat="1" ht="12.75" customHeight="1">
      <c r="A903" s="16"/>
      <c r="B903" s="17"/>
      <c r="C903" s="17"/>
      <c r="D903" s="17"/>
      <c r="E903" s="17"/>
      <c r="F903" s="17"/>
      <c r="G903" s="17"/>
      <c r="H903" s="17"/>
      <c r="I903" s="17"/>
      <c r="J903" s="18"/>
      <c r="K903" s="19"/>
      <c r="L903" s="37"/>
      <c r="M903" s="37"/>
      <c r="N903" s="37"/>
      <c r="O903" s="37"/>
      <c r="P903" s="37"/>
      <c r="Q903" s="37"/>
      <c r="R903" s="37"/>
      <c r="S903" s="37"/>
      <c r="T903" s="16"/>
    </row>
    <row r="904" spans="1:20" s="36" customFormat="1" ht="12.75" customHeight="1">
      <c r="A904" s="16"/>
      <c r="B904" s="17"/>
      <c r="C904" s="17"/>
      <c r="D904" s="17"/>
      <c r="E904" s="17"/>
      <c r="F904" s="17"/>
      <c r="G904" s="17"/>
      <c r="H904" s="17"/>
      <c r="I904" s="17"/>
      <c r="J904" s="18"/>
      <c r="K904" s="19"/>
      <c r="L904" s="37"/>
      <c r="M904" s="37"/>
      <c r="N904" s="37"/>
      <c r="O904" s="37"/>
      <c r="P904" s="37"/>
      <c r="Q904" s="37"/>
      <c r="R904" s="37"/>
      <c r="S904" s="37"/>
      <c r="T904" s="16"/>
    </row>
    <row r="905" spans="1:20" s="36" customFormat="1" ht="12.75" customHeight="1">
      <c r="A905" s="16"/>
      <c r="B905" s="17"/>
      <c r="C905" s="17"/>
      <c r="D905" s="17"/>
      <c r="E905" s="17"/>
      <c r="F905" s="17"/>
      <c r="G905" s="17"/>
      <c r="H905" s="17"/>
      <c r="I905" s="17"/>
      <c r="J905" s="18"/>
      <c r="K905" s="19"/>
      <c r="L905" s="37"/>
      <c r="M905" s="37"/>
      <c r="N905" s="37"/>
      <c r="O905" s="37"/>
      <c r="P905" s="37"/>
      <c r="Q905" s="37"/>
      <c r="R905" s="37"/>
      <c r="S905" s="37"/>
      <c r="T905" s="16"/>
    </row>
    <row r="906" spans="1:20" s="36" customFormat="1" ht="12.75" customHeight="1">
      <c r="A906" s="16"/>
      <c r="B906" s="17"/>
      <c r="C906" s="17"/>
      <c r="D906" s="17"/>
      <c r="E906" s="17"/>
      <c r="F906" s="17"/>
      <c r="G906" s="17"/>
      <c r="H906" s="17"/>
      <c r="I906" s="17"/>
      <c r="J906" s="18"/>
      <c r="K906" s="19"/>
      <c r="L906" s="37"/>
      <c r="M906" s="37"/>
      <c r="N906" s="37"/>
      <c r="O906" s="37"/>
      <c r="P906" s="37"/>
      <c r="Q906" s="37"/>
      <c r="R906" s="37"/>
      <c r="S906" s="37"/>
      <c r="T906" s="16"/>
    </row>
    <row r="907" spans="1:20" s="36" customFormat="1" ht="12.75" customHeight="1">
      <c r="A907" s="16"/>
      <c r="B907" s="17"/>
      <c r="C907" s="17"/>
      <c r="D907" s="17"/>
      <c r="E907" s="17"/>
      <c r="F907" s="17"/>
      <c r="G907" s="17"/>
      <c r="H907" s="17"/>
      <c r="I907" s="17"/>
      <c r="J907" s="18"/>
      <c r="K907" s="19"/>
      <c r="L907" s="37"/>
      <c r="M907" s="37"/>
      <c r="N907" s="37"/>
      <c r="O907" s="37"/>
      <c r="P907" s="37"/>
      <c r="Q907" s="37"/>
      <c r="R907" s="37"/>
      <c r="S907" s="37"/>
      <c r="T907" s="16"/>
    </row>
    <row r="908" spans="1:20" s="36" customFormat="1" ht="12.75" customHeight="1">
      <c r="A908" s="16"/>
      <c r="B908" s="17"/>
      <c r="C908" s="17"/>
      <c r="D908" s="17"/>
      <c r="E908" s="17"/>
      <c r="F908" s="17"/>
      <c r="G908" s="17"/>
      <c r="H908" s="17"/>
      <c r="I908" s="17"/>
      <c r="J908" s="18"/>
      <c r="K908" s="19"/>
      <c r="L908" s="37"/>
      <c r="M908" s="37"/>
      <c r="N908" s="37"/>
      <c r="O908" s="37"/>
      <c r="P908" s="37"/>
      <c r="Q908" s="37"/>
      <c r="R908" s="37"/>
      <c r="S908" s="37"/>
      <c r="T908" s="16"/>
    </row>
    <row r="909" spans="1:20" s="36" customFormat="1" ht="12.75" customHeight="1">
      <c r="A909" s="16"/>
      <c r="B909" s="17"/>
      <c r="C909" s="17"/>
      <c r="D909" s="17"/>
      <c r="E909" s="17"/>
      <c r="F909" s="17"/>
      <c r="G909" s="17"/>
      <c r="H909" s="17"/>
      <c r="I909" s="17"/>
      <c r="J909" s="18"/>
      <c r="K909" s="19"/>
      <c r="L909" s="37"/>
      <c r="M909" s="37"/>
      <c r="N909" s="37"/>
      <c r="O909" s="37"/>
      <c r="P909" s="37"/>
      <c r="Q909" s="37"/>
      <c r="R909" s="37"/>
      <c r="S909" s="37"/>
      <c r="T909" s="16"/>
    </row>
    <row r="910" spans="1:20" s="36" customFormat="1" ht="12.75" customHeight="1">
      <c r="A910" s="16"/>
      <c r="B910" s="17"/>
      <c r="C910" s="17"/>
      <c r="D910" s="17"/>
      <c r="E910" s="17"/>
      <c r="F910" s="17"/>
      <c r="G910" s="17"/>
      <c r="H910" s="17"/>
      <c r="I910" s="17"/>
      <c r="J910" s="18"/>
      <c r="K910" s="19"/>
      <c r="L910" s="37"/>
      <c r="M910" s="37"/>
      <c r="N910" s="37"/>
      <c r="O910" s="37"/>
      <c r="P910" s="37"/>
      <c r="Q910" s="37"/>
      <c r="R910" s="37"/>
      <c r="S910" s="37"/>
      <c r="T910" s="16"/>
    </row>
    <row r="911" spans="1:20" s="36" customFormat="1" ht="12.75" customHeight="1">
      <c r="A911" s="16"/>
      <c r="B911" s="17"/>
      <c r="C911" s="17"/>
      <c r="D911" s="17"/>
      <c r="E911" s="17"/>
      <c r="F911" s="17"/>
      <c r="G911" s="17"/>
      <c r="H911" s="17"/>
      <c r="I911" s="17"/>
      <c r="J911" s="18"/>
      <c r="K911" s="19"/>
      <c r="L911" s="37"/>
      <c r="M911" s="37"/>
      <c r="N911" s="37"/>
      <c r="O911" s="37"/>
      <c r="P911" s="37"/>
      <c r="Q911" s="37"/>
      <c r="R911" s="37"/>
      <c r="S911" s="37"/>
      <c r="T911" s="16"/>
    </row>
    <row r="912" spans="1:20" s="36" customFormat="1" ht="12.75" customHeight="1">
      <c r="A912" s="16"/>
      <c r="B912" s="17"/>
      <c r="C912" s="17"/>
      <c r="D912" s="17"/>
      <c r="E912" s="17"/>
      <c r="F912" s="17"/>
      <c r="G912" s="17"/>
      <c r="H912" s="17"/>
      <c r="I912" s="17"/>
      <c r="J912" s="18"/>
      <c r="K912" s="19"/>
      <c r="L912" s="37"/>
      <c r="M912" s="37"/>
      <c r="N912" s="37"/>
      <c r="O912" s="37"/>
      <c r="P912" s="37"/>
      <c r="Q912" s="37"/>
      <c r="R912" s="37"/>
      <c r="S912" s="37"/>
      <c r="T912" s="16"/>
    </row>
    <row r="913" spans="1:20" s="36" customFormat="1" ht="12.75" customHeight="1">
      <c r="A913" s="16"/>
      <c r="B913" s="17"/>
      <c r="C913" s="17"/>
      <c r="D913" s="17"/>
      <c r="E913" s="17"/>
      <c r="F913" s="17"/>
      <c r="G913" s="17"/>
      <c r="H913" s="17"/>
      <c r="I913" s="17"/>
      <c r="J913" s="18"/>
      <c r="K913" s="19"/>
      <c r="L913" s="37"/>
      <c r="M913" s="37"/>
      <c r="N913" s="37"/>
      <c r="O913" s="37"/>
      <c r="P913" s="37"/>
      <c r="Q913" s="37"/>
      <c r="R913" s="37"/>
      <c r="S913" s="37"/>
      <c r="T913" s="16"/>
    </row>
    <row r="914" spans="1:20" s="36" customFormat="1" ht="12.75" customHeight="1">
      <c r="A914" s="16"/>
      <c r="B914" s="17"/>
      <c r="C914" s="17"/>
      <c r="D914" s="17"/>
      <c r="E914" s="17"/>
      <c r="F914" s="17"/>
      <c r="G914" s="17"/>
      <c r="H914" s="17"/>
      <c r="I914" s="17"/>
      <c r="J914" s="18"/>
      <c r="K914" s="19"/>
      <c r="L914" s="37"/>
      <c r="M914" s="37"/>
      <c r="N914" s="37"/>
      <c r="O914" s="37"/>
      <c r="P914" s="37"/>
      <c r="Q914" s="37"/>
      <c r="R914" s="37"/>
      <c r="S914" s="37"/>
      <c r="T914" s="16"/>
    </row>
    <row r="915" spans="1:20" s="36" customFormat="1" ht="12.75" customHeight="1">
      <c r="A915" s="16"/>
      <c r="B915" s="17"/>
      <c r="C915" s="17"/>
      <c r="D915" s="17"/>
      <c r="E915" s="17"/>
      <c r="F915" s="17"/>
      <c r="G915" s="17"/>
      <c r="H915" s="17"/>
      <c r="I915" s="17"/>
      <c r="J915" s="18"/>
      <c r="K915" s="19"/>
      <c r="L915" s="37"/>
      <c r="M915" s="37"/>
      <c r="N915" s="37"/>
      <c r="O915" s="37"/>
      <c r="P915" s="37"/>
      <c r="Q915" s="37"/>
      <c r="R915" s="37"/>
      <c r="S915" s="37"/>
      <c r="T915" s="16"/>
    </row>
    <row r="916" spans="1:20" s="36" customFormat="1" ht="12.75" customHeight="1">
      <c r="A916" s="16"/>
      <c r="B916" s="17"/>
      <c r="C916" s="17"/>
      <c r="D916" s="17"/>
      <c r="E916" s="17"/>
      <c r="F916" s="17"/>
      <c r="G916" s="17"/>
      <c r="H916" s="17"/>
      <c r="I916" s="17"/>
      <c r="J916" s="18"/>
      <c r="K916" s="19"/>
      <c r="L916" s="37"/>
      <c r="M916" s="37"/>
      <c r="N916" s="37"/>
      <c r="O916" s="37"/>
      <c r="P916" s="37"/>
      <c r="Q916" s="37"/>
      <c r="R916" s="37"/>
      <c r="S916" s="37"/>
      <c r="T916" s="16"/>
    </row>
    <row r="917" spans="1:20" s="36" customFormat="1" ht="12.75" customHeight="1">
      <c r="A917" s="16"/>
      <c r="B917" s="17"/>
      <c r="C917" s="17"/>
      <c r="D917" s="17"/>
      <c r="E917" s="17"/>
      <c r="F917" s="17"/>
      <c r="G917" s="17"/>
      <c r="H917" s="17"/>
      <c r="I917" s="17"/>
      <c r="J917" s="18"/>
      <c r="K917" s="19"/>
      <c r="L917" s="37"/>
      <c r="M917" s="37"/>
      <c r="N917" s="37"/>
      <c r="O917" s="37"/>
      <c r="P917" s="37"/>
      <c r="Q917" s="37"/>
      <c r="R917" s="37"/>
      <c r="S917" s="37"/>
      <c r="T917" s="16"/>
    </row>
    <row r="918" spans="1:20" s="36" customFormat="1" ht="12.75" customHeight="1">
      <c r="A918" s="16"/>
      <c r="B918" s="17"/>
      <c r="C918" s="17"/>
      <c r="D918" s="17"/>
      <c r="E918" s="17"/>
      <c r="F918" s="17"/>
      <c r="G918" s="17"/>
      <c r="H918" s="17"/>
      <c r="I918" s="17"/>
      <c r="J918" s="18"/>
      <c r="K918" s="19"/>
      <c r="L918" s="37"/>
      <c r="M918" s="37"/>
      <c r="N918" s="37"/>
      <c r="O918" s="37"/>
      <c r="P918" s="37"/>
      <c r="Q918" s="37"/>
      <c r="R918" s="37"/>
      <c r="S918" s="37"/>
      <c r="T918" s="16"/>
    </row>
    <row r="919" spans="1:20" s="36" customFormat="1" ht="12.75" customHeight="1">
      <c r="A919" s="16"/>
      <c r="B919" s="17"/>
      <c r="C919" s="17"/>
      <c r="D919" s="17"/>
      <c r="E919" s="17"/>
      <c r="F919" s="17"/>
      <c r="G919" s="17"/>
      <c r="H919" s="17"/>
      <c r="I919" s="17"/>
      <c r="J919" s="18"/>
      <c r="K919" s="19"/>
      <c r="L919" s="37"/>
      <c r="M919" s="37"/>
      <c r="N919" s="37"/>
      <c r="O919" s="37"/>
      <c r="P919" s="37"/>
      <c r="Q919" s="37"/>
      <c r="R919" s="37"/>
      <c r="S919" s="37"/>
      <c r="T919" s="16"/>
    </row>
    <row r="920" spans="1:20" s="36" customFormat="1" ht="12.75" customHeight="1">
      <c r="A920" s="16"/>
      <c r="B920" s="17"/>
      <c r="C920" s="17"/>
      <c r="D920" s="17"/>
      <c r="E920" s="17"/>
      <c r="F920" s="17"/>
      <c r="G920" s="17"/>
      <c r="H920" s="17"/>
      <c r="I920" s="17"/>
      <c r="J920" s="18"/>
      <c r="K920" s="19"/>
      <c r="L920" s="37"/>
      <c r="M920" s="37"/>
      <c r="N920" s="37"/>
      <c r="O920" s="37"/>
      <c r="P920" s="37"/>
      <c r="Q920" s="37"/>
      <c r="R920" s="37"/>
      <c r="S920" s="37"/>
      <c r="T920" s="16"/>
    </row>
    <row r="921" spans="1:20" s="36" customFormat="1" ht="12.75" customHeight="1">
      <c r="A921" s="16"/>
      <c r="B921" s="17"/>
      <c r="C921" s="17"/>
      <c r="D921" s="17"/>
      <c r="E921" s="17"/>
      <c r="F921" s="17"/>
      <c r="G921" s="17"/>
      <c r="H921" s="17"/>
      <c r="I921" s="17"/>
      <c r="J921" s="18"/>
      <c r="K921" s="19"/>
      <c r="L921" s="37"/>
      <c r="M921" s="37"/>
      <c r="N921" s="37"/>
      <c r="O921" s="37"/>
      <c r="P921" s="37"/>
      <c r="Q921" s="37"/>
      <c r="R921" s="37"/>
      <c r="S921" s="37"/>
      <c r="T921" s="16"/>
    </row>
    <row r="922" spans="1:20" s="36" customFormat="1" ht="12.75" customHeight="1">
      <c r="A922" s="16"/>
      <c r="B922" s="17"/>
      <c r="C922" s="17"/>
      <c r="D922" s="17"/>
      <c r="E922" s="17"/>
      <c r="F922" s="17"/>
      <c r="G922" s="17"/>
      <c r="H922" s="17"/>
      <c r="I922" s="17"/>
      <c r="J922" s="18"/>
      <c r="K922" s="19"/>
      <c r="L922" s="37"/>
      <c r="M922" s="37"/>
      <c r="N922" s="37"/>
      <c r="O922" s="37"/>
      <c r="P922" s="37"/>
      <c r="Q922" s="37"/>
      <c r="R922" s="37"/>
      <c r="S922" s="37"/>
      <c r="T922" s="16"/>
    </row>
    <row r="923" spans="1:20" s="36" customFormat="1" ht="12.75" customHeight="1">
      <c r="A923" s="16"/>
      <c r="B923" s="17"/>
      <c r="C923" s="17"/>
      <c r="D923" s="17"/>
      <c r="E923" s="17"/>
      <c r="F923" s="17"/>
      <c r="G923" s="17"/>
      <c r="H923" s="17"/>
      <c r="I923" s="17"/>
      <c r="J923" s="18"/>
      <c r="K923" s="19"/>
      <c r="L923" s="37"/>
      <c r="M923" s="37"/>
      <c r="N923" s="37"/>
      <c r="O923" s="37"/>
      <c r="P923" s="37"/>
      <c r="Q923" s="37"/>
      <c r="R923" s="37"/>
      <c r="S923" s="37"/>
      <c r="T923" s="16"/>
    </row>
    <row r="924" spans="1:20" s="36" customFormat="1" ht="12.75" customHeight="1">
      <c r="A924" s="16"/>
      <c r="B924" s="17"/>
      <c r="C924" s="17"/>
      <c r="D924" s="17"/>
      <c r="E924" s="17"/>
      <c r="F924" s="17"/>
      <c r="G924" s="17"/>
      <c r="H924" s="17"/>
      <c r="I924" s="17"/>
      <c r="J924" s="18"/>
      <c r="K924" s="19"/>
      <c r="L924" s="37"/>
      <c r="M924" s="37"/>
      <c r="N924" s="37"/>
      <c r="O924" s="37"/>
      <c r="P924" s="37"/>
      <c r="Q924" s="37"/>
      <c r="R924" s="37"/>
      <c r="S924" s="37"/>
      <c r="T924" s="16"/>
    </row>
    <row r="925" spans="1:20" s="36" customFormat="1" ht="12.75" customHeight="1">
      <c r="A925" s="16"/>
      <c r="B925" s="17"/>
      <c r="C925" s="17"/>
      <c r="D925" s="17"/>
      <c r="E925" s="17"/>
      <c r="F925" s="17"/>
      <c r="G925" s="17"/>
      <c r="H925" s="17"/>
      <c r="I925" s="17"/>
      <c r="J925" s="18"/>
      <c r="K925" s="19"/>
      <c r="L925" s="37"/>
      <c r="M925" s="37"/>
      <c r="N925" s="37"/>
      <c r="O925" s="37"/>
      <c r="P925" s="37"/>
      <c r="Q925" s="37"/>
      <c r="R925" s="37"/>
      <c r="S925" s="37"/>
      <c r="T925" s="16"/>
    </row>
    <row r="926" spans="1:20" s="36" customFormat="1" ht="12.75" customHeight="1">
      <c r="A926" s="16"/>
      <c r="B926" s="17"/>
      <c r="C926" s="17"/>
      <c r="D926" s="17"/>
      <c r="E926" s="17"/>
      <c r="F926" s="17"/>
      <c r="G926" s="17"/>
      <c r="H926" s="17"/>
      <c r="I926" s="17"/>
      <c r="J926" s="18"/>
      <c r="K926" s="19"/>
      <c r="L926" s="37"/>
      <c r="M926" s="37"/>
      <c r="N926" s="37"/>
      <c r="O926" s="37"/>
      <c r="P926" s="37"/>
      <c r="Q926" s="37"/>
      <c r="R926" s="37"/>
      <c r="S926" s="37"/>
      <c r="T926" s="16"/>
    </row>
    <row r="927" spans="1:20" s="36" customFormat="1" ht="12.75" customHeight="1">
      <c r="A927" s="16"/>
      <c r="B927" s="17"/>
      <c r="C927" s="17"/>
      <c r="D927" s="17"/>
      <c r="E927" s="17"/>
      <c r="F927" s="17"/>
      <c r="G927" s="17"/>
      <c r="H927" s="17"/>
      <c r="I927" s="17"/>
      <c r="J927" s="18"/>
      <c r="K927" s="19"/>
      <c r="L927" s="37"/>
      <c r="M927" s="37"/>
      <c r="N927" s="37"/>
      <c r="O927" s="37"/>
      <c r="P927" s="37"/>
      <c r="Q927" s="37"/>
      <c r="R927" s="37"/>
      <c r="S927" s="37"/>
      <c r="T927" s="16"/>
    </row>
    <row r="928" spans="1:20" s="36" customFormat="1" ht="12.75" customHeight="1">
      <c r="A928" s="16"/>
      <c r="B928" s="17"/>
      <c r="C928" s="17"/>
      <c r="D928" s="17"/>
      <c r="E928" s="17"/>
      <c r="F928" s="17"/>
      <c r="G928" s="17"/>
      <c r="H928" s="17"/>
      <c r="I928" s="17"/>
      <c r="J928" s="18"/>
      <c r="K928" s="19"/>
      <c r="L928" s="37"/>
      <c r="M928" s="37"/>
      <c r="N928" s="37"/>
      <c r="O928" s="37"/>
      <c r="P928" s="37"/>
      <c r="Q928" s="37"/>
      <c r="R928" s="37"/>
      <c r="S928" s="37"/>
      <c r="T928" s="16"/>
    </row>
    <row r="929" spans="1:20" s="36" customFormat="1" ht="12.75" customHeight="1">
      <c r="A929" s="16"/>
      <c r="B929" s="17"/>
      <c r="C929" s="17"/>
      <c r="D929" s="17"/>
      <c r="E929" s="17"/>
      <c r="F929" s="17"/>
      <c r="G929" s="17"/>
      <c r="H929" s="17"/>
      <c r="I929" s="17"/>
      <c r="J929" s="18"/>
      <c r="K929" s="19"/>
      <c r="L929" s="37"/>
      <c r="M929" s="37"/>
      <c r="N929" s="37"/>
      <c r="O929" s="37"/>
      <c r="P929" s="37"/>
      <c r="Q929" s="37"/>
      <c r="R929" s="37"/>
      <c r="S929" s="37"/>
      <c r="T929" s="16"/>
    </row>
    <row r="930" spans="1:20" s="36" customFormat="1" ht="12.75" customHeight="1">
      <c r="A930" s="16"/>
      <c r="B930" s="17"/>
      <c r="C930" s="17"/>
      <c r="D930" s="17"/>
      <c r="E930" s="17"/>
      <c r="F930" s="17"/>
      <c r="G930" s="17"/>
      <c r="H930" s="17"/>
      <c r="I930" s="17"/>
      <c r="J930" s="18"/>
      <c r="K930" s="19"/>
      <c r="L930" s="37"/>
      <c r="M930" s="37"/>
      <c r="N930" s="37"/>
      <c r="O930" s="37"/>
      <c r="P930" s="37"/>
      <c r="Q930" s="37"/>
      <c r="R930" s="37"/>
      <c r="S930" s="37"/>
      <c r="T930" s="16"/>
    </row>
    <row r="931" spans="1:20" s="36" customFormat="1" ht="12.75" customHeight="1">
      <c r="A931" s="16"/>
      <c r="B931" s="17"/>
      <c r="C931" s="17"/>
      <c r="D931" s="17"/>
      <c r="E931" s="17"/>
      <c r="F931" s="17"/>
      <c r="G931" s="17"/>
      <c r="H931" s="17"/>
      <c r="I931" s="17"/>
      <c r="J931" s="18"/>
      <c r="K931" s="19"/>
      <c r="L931" s="37"/>
      <c r="M931" s="37"/>
      <c r="N931" s="37"/>
      <c r="O931" s="37"/>
      <c r="P931" s="37"/>
      <c r="Q931" s="37"/>
      <c r="R931" s="37"/>
      <c r="S931" s="37"/>
      <c r="T931" s="16"/>
    </row>
    <row r="932" spans="1:20" s="36" customFormat="1" ht="12.75" customHeight="1">
      <c r="A932" s="16"/>
      <c r="B932" s="17"/>
      <c r="C932" s="17"/>
      <c r="D932" s="17"/>
      <c r="E932" s="17"/>
      <c r="F932" s="17"/>
      <c r="G932" s="17"/>
      <c r="H932" s="17"/>
      <c r="I932" s="17"/>
      <c r="J932" s="18"/>
      <c r="K932" s="19"/>
      <c r="L932" s="37"/>
      <c r="M932" s="37"/>
      <c r="N932" s="37"/>
      <c r="O932" s="37"/>
      <c r="P932" s="37"/>
      <c r="Q932" s="37"/>
      <c r="R932" s="37"/>
      <c r="S932" s="37"/>
      <c r="T932" s="16"/>
    </row>
    <row r="933" spans="1:20" s="36" customFormat="1" ht="12.75" customHeight="1">
      <c r="A933" s="16"/>
      <c r="B933" s="17"/>
      <c r="C933" s="17"/>
      <c r="D933" s="17"/>
      <c r="E933" s="17"/>
      <c r="F933" s="17"/>
      <c r="G933" s="17"/>
      <c r="H933" s="17"/>
      <c r="I933" s="17"/>
      <c r="J933" s="18"/>
      <c r="K933" s="19"/>
      <c r="L933" s="37"/>
      <c r="M933" s="37"/>
      <c r="N933" s="37"/>
      <c r="O933" s="37"/>
      <c r="P933" s="37"/>
      <c r="Q933" s="37"/>
      <c r="R933" s="37"/>
      <c r="S933" s="37"/>
      <c r="T933" s="16"/>
    </row>
    <row r="934" spans="1:20" s="36" customFormat="1" ht="12.75" customHeight="1">
      <c r="A934" s="16"/>
      <c r="B934" s="17"/>
      <c r="C934" s="17"/>
      <c r="D934" s="17"/>
      <c r="E934" s="17"/>
      <c r="F934" s="17"/>
      <c r="G934" s="17"/>
      <c r="H934" s="17"/>
      <c r="I934" s="17"/>
      <c r="J934" s="18"/>
      <c r="K934" s="19"/>
      <c r="L934" s="37"/>
      <c r="M934" s="37"/>
      <c r="N934" s="37"/>
      <c r="O934" s="37"/>
      <c r="P934" s="37"/>
      <c r="Q934" s="37"/>
      <c r="R934" s="37"/>
      <c r="S934" s="37"/>
      <c r="T934" s="16"/>
    </row>
    <row r="935" spans="1:20" s="36" customFormat="1" ht="12.75" customHeight="1">
      <c r="A935" s="16"/>
      <c r="B935" s="17"/>
      <c r="C935" s="17"/>
      <c r="D935" s="17"/>
      <c r="E935" s="17"/>
      <c r="F935" s="17"/>
      <c r="G935" s="17"/>
      <c r="H935" s="17"/>
      <c r="I935" s="17"/>
      <c r="J935" s="18"/>
      <c r="K935" s="19"/>
      <c r="L935" s="37"/>
      <c r="M935" s="37"/>
      <c r="N935" s="37"/>
      <c r="O935" s="37"/>
      <c r="P935" s="37"/>
      <c r="Q935" s="37"/>
      <c r="R935" s="37"/>
      <c r="S935" s="37"/>
      <c r="T935" s="16"/>
    </row>
    <row r="936" spans="1:20" s="36" customFormat="1" ht="12.75" customHeight="1">
      <c r="A936" s="16"/>
      <c r="B936" s="17"/>
      <c r="C936" s="17"/>
      <c r="D936" s="17"/>
      <c r="E936" s="17"/>
      <c r="F936" s="17"/>
      <c r="G936" s="17"/>
      <c r="H936" s="17"/>
      <c r="I936" s="17"/>
      <c r="J936" s="18"/>
      <c r="K936" s="19"/>
      <c r="L936" s="37"/>
      <c r="M936" s="37"/>
      <c r="N936" s="37"/>
      <c r="O936" s="37"/>
      <c r="P936" s="37"/>
      <c r="Q936" s="37"/>
      <c r="R936" s="37"/>
      <c r="S936" s="37"/>
      <c r="T936" s="16"/>
    </row>
    <row r="937" spans="1:20" s="36" customFormat="1" ht="12.75" customHeight="1">
      <c r="A937" s="16"/>
      <c r="B937" s="17"/>
      <c r="C937" s="17"/>
      <c r="D937" s="17"/>
      <c r="E937" s="17"/>
      <c r="F937" s="17"/>
      <c r="G937" s="17"/>
      <c r="H937" s="17"/>
      <c r="I937" s="17"/>
      <c r="J937" s="18"/>
      <c r="K937" s="19"/>
      <c r="L937" s="37"/>
      <c r="M937" s="37"/>
      <c r="N937" s="37"/>
      <c r="O937" s="37"/>
      <c r="P937" s="37"/>
      <c r="Q937" s="37"/>
      <c r="R937" s="37"/>
      <c r="S937" s="37"/>
      <c r="T937" s="16"/>
    </row>
    <row r="938" spans="1:20" s="36" customFormat="1" ht="12.75" customHeight="1">
      <c r="A938" s="16"/>
      <c r="B938" s="17"/>
      <c r="C938" s="17"/>
      <c r="D938" s="17"/>
      <c r="E938" s="17"/>
      <c r="F938" s="17"/>
      <c r="G938" s="17"/>
      <c r="H938" s="17"/>
      <c r="I938" s="17"/>
      <c r="J938" s="18"/>
      <c r="K938" s="19"/>
      <c r="L938" s="37"/>
      <c r="M938" s="37"/>
      <c r="N938" s="37"/>
      <c r="O938" s="37"/>
      <c r="P938" s="37"/>
      <c r="Q938" s="37"/>
      <c r="R938" s="37"/>
      <c r="S938" s="37"/>
      <c r="T938" s="16"/>
    </row>
    <row r="939" spans="1:20" s="36" customFormat="1" ht="12.75" customHeight="1">
      <c r="A939" s="16"/>
      <c r="B939" s="17"/>
      <c r="C939" s="17"/>
      <c r="D939" s="17"/>
      <c r="E939" s="17"/>
      <c r="F939" s="17"/>
      <c r="G939" s="17"/>
      <c r="H939" s="17"/>
      <c r="I939" s="17"/>
      <c r="J939" s="18"/>
      <c r="K939" s="19"/>
      <c r="L939" s="37"/>
      <c r="M939" s="37"/>
      <c r="N939" s="37"/>
      <c r="O939" s="37"/>
      <c r="P939" s="37"/>
      <c r="Q939" s="37"/>
      <c r="R939" s="37"/>
      <c r="S939" s="37"/>
      <c r="T939" s="16"/>
    </row>
    <row r="940" spans="1:20" s="36" customFormat="1" ht="12.75" customHeight="1">
      <c r="A940" s="16"/>
      <c r="B940" s="17"/>
      <c r="C940" s="17"/>
      <c r="D940" s="17"/>
      <c r="E940" s="17"/>
      <c r="F940" s="17"/>
      <c r="G940" s="17"/>
      <c r="H940" s="17"/>
      <c r="I940" s="17"/>
      <c r="J940" s="18"/>
      <c r="K940" s="19"/>
      <c r="L940" s="37"/>
      <c r="M940" s="37"/>
      <c r="N940" s="37"/>
      <c r="O940" s="37"/>
      <c r="P940" s="37"/>
      <c r="Q940" s="37"/>
      <c r="R940" s="37"/>
      <c r="S940" s="37"/>
      <c r="T940" s="16"/>
    </row>
    <row r="941" spans="1:20" s="36" customFormat="1" ht="12.75" customHeight="1">
      <c r="A941" s="16"/>
      <c r="B941" s="17"/>
      <c r="C941" s="17"/>
      <c r="D941" s="17"/>
      <c r="E941" s="17"/>
      <c r="F941" s="17"/>
      <c r="G941" s="17"/>
      <c r="H941" s="17"/>
      <c r="I941" s="17"/>
      <c r="J941" s="18"/>
      <c r="K941" s="19"/>
      <c r="L941" s="37"/>
      <c r="M941" s="37"/>
      <c r="N941" s="37"/>
      <c r="O941" s="37"/>
      <c r="P941" s="37"/>
      <c r="Q941" s="37"/>
      <c r="R941" s="37"/>
      <c r="S941" s="37"/>
      <c r="T941" s="16"/>
    </row>
    <row r="942" spans="1:20" s="36" customFormat="1" ht="12.75" customHeight="1">
      <c r="A942" s="16"/>
      <c r="B942" s="17"/>
      <c r="C942" s="17"/>
      <c r="D942" s="17"/>
      <c r="E942" s="17"/>
      <c r="F942" s="17"/>
      <c r="G942" s="17"/>
      <c r="H942" s="17"/>
      <c r="I942" s="17"/>
      <c r="J942" s="18"/>
      <c r="K942" s="19"/>
      <c r="L942" s="37"/>
      <c r="M942" s="37"/>
      <c r="N942" s="37"/>
      <c r="O942" s="37"/>
      <c r="P942" s="37"/>
      <c r="Q942" s="37"/>
      <c r="R942" s="37"/>
      <c r="S942" s="37"/>
      <c r="T942" s="16"/>
    </row>
    <row r="943" spans="1:20" s="36" customFormat="1" ht="12.75" customHeight="1">
      <c r="A943" s="16"/>
      <c r="B943" s="17"/>
      <c r="C943" s="17"/>
      <c r="D943" s="17"/>
      <c r="E943" s="17"/>
      <c r="F943" s="17"/>
      <c r="G943" s="17"/>
      <c r="H943" s="17"/>
      <c r="I943" s="17"/>
      <c r="J943" s="18"/>
      <c r="K943" s="19"/>
      <c r="L943" s="37"/>
      <c r="M943" s="37"/>
      <c r="N943" s="37"/>
      <c r="O943" s="37"/>
      <c r="P943" s="37"/>
      <c r="Q943" s="37"/>
      <c r="R943" s="37"/>
      <c r="S943" s="37"/>
      <c r="T943" s="16"/>
    </row>
    <row r="944" spans="1:20" s="36" customFormat="1" ht="12.75" customHeight="1">
      <c r="A944" s="16"/>
      <c r="B944" s="17"/>
      <c r="C944" s="17"/>
      <c r="D944" s="17"/>
      <c r="E944" s="17"/>
      <c r="F944" s="17"/>
      <c r="G944" s="17"/>
      <c r="H944" s="17"/>
      <c r="I944" s="17"/>
      <c r="J944" s="18"/>
      <c r="K944" s="19"/>
      <c r="L944" s="37"/>
      <c r="M944" s="37"/>
      <c r="N944" s="37"/>
      <c r="O944" s="37"/>
      <c r="P944" s="37"/>
      <c r="Q944" s="37"/>
      <c r="R944" s="37"/>
      <c r="S944" s="37"/>
      <c r="T944" s="16"/>
    </row>
    <row r="945" spans="1:20" s="36" customFormat="1" ht="12.75" customHeight="1">
      <c r="A945" s="16"/>
      <c r="B945" s="17"/>
      <c r="C945" s="17"/>
      <c r="D945" s="17"/>
      <c r="E945" s="17"/>
      <c r="F945" s="17"/>
      <c r="G945" s="17"/>
      <c r="H945" s="17"/>
      <c r="I945" s="17"/>
      <c r="J945" s="18"/>
      <c r="K945" s="19"/>
      <c r="L945" s="37"/>
      <c r="M945" s="37"/>
      <c r="N945" s="37"/>
      <c r="O945" s="37"/>
      <c r="P945" s="37"/>
      <c r="Q945" s="37"/>
      <c r="R945" s="37"/>
      <c r="S945" s="37"/>
      <c r="T945" s="16"/>
    </row>
    <row r="946" spans="1:20" s="36" customFormat="1" ht="12.75" customHeight="1">
      <c r="A946" s="16"/>
      <c r="B946" s="17"/>
      <c r="C946" s="17"/>
      <c r="D946" s="17"/>
      <c r="E946" s="17"/>
      <c r="F946" s="17"/>
      <c r="G946" s="17"/>
      <c r="H946" s="17"/>
      <c r="I946" s="17"/>
      <c r="J946" s="18"/>
      <c r="K946" s="19"/>
      <c r="L946" s="37"/>
      <c r="M946" s="37"/>
      <c r="N946" s="37"/>
      <c r="O946" s="37"/>
      <c r="P946" s="37"/>
      <c r="Q946" s="37"/>
      <c r="R946" s="37"/>
      <c r="S946" s="37"/>
      <c r="T946" s="16"/>
    </row>
    <row r="947" spans="1:20" s="36" customFormat="1" ht="12.75" customHeight="1">
      <c r="A947" s="16"/>
      <c r="B947" s="17"/>
      <c r="C947" s="17"/>
      <c r="D947" s="17"/>
      <c r="E947" s="17"/>
      <c r="F947" s="17"/>
      <c r="G947" s="17"/>
      <c r="H947" s="17"/>
      <c r="I947" s="17"/>
      <c r="J947" s="18"/>
      <c r="K947" s="19"/>
      <c r="L947" s="37"/>
      <c r="M947" s="37"/>
      <c r="N947" s="37"/>
      <c r="O947" s="37"/>
      <c r="P947" s="37"/>
      <c r="Q947" s="37"/>
      <c r="R947" s="37"/>
      <c r="S947" s="37"/>
      <c r="T947" s="16"/>
    </row>
    <row r="948" spans="1:20" s="36" customFormat="1" ht="12.75" customHeight="1">
      <c r="A948" s="16"/>
      <c r="B948" s="17"/>
      <c r="C948" s="17"/>
      <c r="D948" s="17"/>
      <c r="E948" s="17"/>
      <c r="F948" s="17"/>
      <c r="G948" s="17"/>
      <c r="H948" s="17"/>
      <c r="I948" s="17"/>
      <c r="J948" s="18"/>
      <c r="K948" s="19"/>
      <c r="L948" s="37"/>
      <c r="M948" s="37"/>
      <c r="N948" s="37"/>
      <c r="O948" s="37"/>
      <c r="P948" s="37"/>
      <c r="Q948" s="37"/>
      <c r="R948" s="37"/>
      <c r="S948" s="37"/>
      <c r="T948" s="16"/>
    </row>
    <row r="949" spans="1:20" s="36" customFormat="1" ht="12.75" customHeight="1">
      <c r="A949" s="16"/>
      <c r="B949" s="17"/>
      <c r="C949" s="17"/>
      <c r="D949" s="17"/>
      <c r="E949" s="17"/>
      <c r="F949" s="17"/>
      <c r="G949" s="17"/>
      <c r="H949" s="17"/>
      <c r="I949" s="17"/>
      <c r="J949" s="18"/>
      <c r="K949" s="19"/>
      <c r="L949" s="37"/>
      <c r="M949" s="37"/>
      <c r="N949" s="37"/>
      <c r="O949" s="37"/>
      <c r="P949" s="37"/>
      <c r="Q949" s="37"/>
      <c r="R949" s="37"/>
      <c r="S949" s="37"/>
      <c r="T949" s="16"/>
    </row>
    <row r="950" spans="1:20" s="36" customFormat="1" ht="12.75" customHeight="1">
      <c r="A950" s="16"/>
      <c r="B950" s="17"/>
      <c r="C950" s="17"/>
      <c r="D950" s="17"/>
      <c r="E950" s="17"/>
      <c r="F950" s="17"/>
      <c r="G950" s="17"/>
      <c r="H950" s="17"/>
      <c r="I950" s="17"/>
      <c r="J950" s="18"/>
      <c r="K950" s="19"/>
      <c r="L950" s="37"/>
      <c r="M950" s="37"/>
      <c r="N950" s="37"/>
      <c r="O950" s="37"/>
      <c r="P950" s="37"/>
      <c r="Q950" s="37"/>
      <c r="R950" s="37"/>
      <c r="S950" s="37"/>
      <c r="T950" s="16"/>
    </row>
    <row r="951" spans="1:20" s="36" customFormat="1" ht="12.75" customHeight="1">
      <c r="A951" s="16"/>
      <c r="B951" s="17"/>
      <c r="C951" s="17"/>
      <c r="D951" s="17"/>
      <c r="E951" s="17"/>
      <c r="F951" s="17"/>
      <c r="G951" s="17"/>
      <c r="H951" s="17"/>
      <c r="I951" s="17"/>
      <c r="J951" s="18"/>
      <c r="K951" s="19"/>
      <c r="L951" s="37"/>
      <c r="M951" s="37"/>
      <c r="N951" s="37"/>
      <c r="O951" s="37"/>
      <c r="P951" s="37"/>
      <c r="Q951" s="37"/>
      <c r="R951" s="37"/>
      <c r="S951" s="37"/>
      <c r="T951" s="16"/>
    </row>
    <row r="952" spans="1:20" s="36" customFormat="1" ht="12.75" customHeight="1">
      <c r="A952" s="16"/>
      <c r="B952" s="17"/>
      <c r="C952" s="17"/>
      <c r="D952" s="17"/>
      <c r="E952" s="17"/>
      <c r="F952" s="17"/>
      <c r="G952" s="17"/>
      <c r="H952" s="17"/>
      <c r="I952" s="17"/>
      <c r="J952" s="18"/>
      <c r="K952" s="19"/>
      <c r="L952" s="37"/>
      <c r="M952" s="37"/>
      <c r="N952" s="37"/>
      <c r="O952" s="37"/>
      <c r="P952" s="37"/>
      <c r="Q952" s="37"/>
      <c r="R952" s="37"/>
      <c r="S952" s="37"/>
      <c r="T952" s="16"/>
    </row>
    <row r="953" spans="1:20" s="36" customFormat="1" ht="12.75" customHeight="1">
      <c r="A953" s="16"/>
      <c r="B953" s="17"/>
      <c r="C953" s="17"/>
      <c r="D953" s="17"/>
      <c r="E953" s="17"/>
      <c r="F953" s="17"/>
      <c r="G953" s="17"/>
      <c r="H953" s="17"/>
      <c r="I953" s="17"/>
      <c r="J953" s="18"/>
      <c r="K953" s="19"/>
      <c r="L953" s="37"/>
      <c r="M953" s="37"/>
      <c r="N953" s="37"/>
      <c r="O953" s="37"/>
      <c r="P953" s="37"/>
      <c r="Q953" s="37"/>
      <c r="R953" s="37"/>
      <c r="S953" s="37"/>
      <c r="T953" s="16"/>
    </row>
    <row r="954" spans="1:20" s="36" customFormat="1" ht="12.75" customHeight="1">
      <c r="A954" s="16"/>
      <c r="B954" s="17"/>
      <c r="C954" s="17"/>
      <c r="D954" s="17"/>
      <c r="E954" s="17"/>
      <c r="F954" s="17"/>
      <c r="G954" s="17"/>
      <c r="H954" s="17"/>
      <c r="I954" s="17"/>
      <c r="J954" s="18"/>
      <c r="K954" s="19"/>
      <c r="L954" s="37"/>
      <c r="M954" s="37"/>
      <c r="N954" s="37"/>
      <c r="O954" s="37"/>
      <c r="P954" s="37"/>
      <c r="Q954" s="37"/>
      <c r="R954" s="37"/>
      <c r="S954" s="37"/>
      <c r="T954" s="16"/>
    </row>
    <row r="955" spans="1:20" s="36" customFormat="1" ht="12.75" customHeight="1">
      <c r="A955" s="16"/>
      <c r="B955" s="17"/>
      <c r="C955" s="17"/>
      <c r="D955" s="17"/>
      <c r="E955" s="17"/>
      <c r="F955" s="17"/>
      <c r="G955" s="17"/>
      <c r="H955" s="17"/>
      <c r="I955" s="17"/>
      <c r="J955" s="18"/>
      <c r="K955" s="19"/>
      <c r="L955" s="37"/>
      <c r="M955" s="37"/>
      <c r="N955" s="37"/>
      <c r="O955" s="37"/>
      <c r="P955" s="37"/>
      <c r="Q955" s="37"/>
      <c r="R955" s="37"/>
      <c r="S955" s="37"/>
      <c r="T955" s="16"/>
    </row>
    <row r="956" spans="1:20" s="36" customFormat="1" ht="12.75" customHeight="1">
      <c r="A956" s="16"/>
      <c r="B956" s="17"/>
      <c r="C956" s="17"/>
      <c r="D956" s="17"/>
      <c r="E956" s="17"/>
      <c r="F956" s="17"/>
      <c r="G956" s="17"/>
      <c r="H956" s="17"/>
      <c r="I956" s="17"/>
      <c r="J956" s="18"/>
      <c r="K956" s="19"/>
      <c r="L956" s="37"/>
      <c r="M956" s="37"/>
      <c r="N956" s="37"/>
      <c r="O956" s="37"/>
      <c r="P956" s="37"/>
      <c r="Q956" s="37"/>
      <c r="R956" s="37"/>
      <c r="S956" s="37"/>
      <c r="T956" s="16"/>
    </row>
    <row r="957" spans="1:20" s="36" customFormat="1" ht="12.75" customHeight="1">
      <c r="A957" s="16"/>
      <c r="B957" s="17"/>
      <c r="C957" s="17"/>
      <c r="D957" s="17"/>
      <c r="E957" s="17"/>
      <c r="F957" s="17"/>
      <c r="G957" s="17"/>
      <c r="H957" s="17"/>
      <c r="I957" s="17"/>
      <c r="J957" s="18"/>
      <c r="K957" s="19"/>
      <c r="L957" s="37"/>
      <c r="M957" s="37"/>
      <c r="N957" s="37"/>
      <c r="O957" s="37"/>
      <c r="P957" s="37"/>
      <c r="Q957" s="37"/>
      <c r="R957" s="37"/>
      <c r="S957" s="37"/>
      <c r="T957" s="16"/>
    </row>
    <row r="958" spans="1:20" s="36" customFormat="1" ht="12.75" customHeight="1">
      <c r="A958" s="16"/>
      <c r="B958" s="17"/>
      <c r="C958" s="17"/>
      <c r="D958" s="17"/>
      <c r="E958" s="17"/>
      <c r="F958" s="17"/>
      <c r="G958" s="17"/>
      <c r="H958" s="17"/>
      <c r="I958" s="17"/>
      <c r="J958" s="18"/>
      <c r="K958" s="19"/>
      <c r="L958" s="37"/>
      <c r="M958" s="37"/>
      <c r="N958" s="37"/>
      <c r="O958" s="37"/>
      <c r="P958" s="37"/>
      <c r="Q958" s="37"/>
      <c r="R958" s="37"/>
      <c r="S958" s="37"/>
      <c r="T958" s="16"/>
    </row>
    <row r="959" spans="1:20" s="36" customFormat="1" ht="12.75" customHeight="1">
      <c r="A959" s="16"/>
      <c r="B959" s="17"/>
      <c r="C959" s="17"/>
      <c r="D959" s="17"/>
      <c r="E959" s="17"/>
      <c r="F959" s="17"/>
      <c r="G959" s="17"/>
      <c r="H959" s="17"/>
      <c r="I959" s="17"/>
      <c r="J959" s="18"/>
      <c r="K959" s="19"/>
      <c r="L959" s="37"/>
      <c r="M959" s="37"/>
      <c r="N959" s="37"/>
      <c r="O959" s="37"/>
      <c r="P959" s="37"/>
      <c r="Q959" s="37"/>
      <c r="R959" s="37"/>
      <c r="S959" s="37"/>
      <c r="T959" s="16"/>
    </row>
    <row r="960" spans="1:20" s="36" customFormat="1" ht="12.75" customHeight="1">
      <c r="A960" s="16"/>
      <c r="B960" s="17"/>
      <c r="C960" s="17"/>
      <c r="D960" s="17"/>
      <c r="E960" s="17"/>
      <c r="F960" s="17"/>
      <c r="G960" s="17"/>
      <c r="H960" s="17"/>
      <c r="I960" s="17"/>
      <c r="J960" s="18"/>
      <c r="K960" s="19"/>
      <c r="L960" s="37"/>
      <c r="M960" s="37"/>
      <c r="N960" s="37"/>
      <c r="O960" s="37"/>
      <c r="P960" s="37"/>
      <c r="Q960" s="37"/>
      <c r="R960" s="37"/>
      <c r="S960" s="37"/>
      <c r="T960" s="16"/>
    </row>
    <row r="961" spans="1:20" s="36" customFormat="1" ht="12.75" customHeight="1">
      <c r="A961" s="16"/>
      <c r="B961" s="17"/>
      <c r="C961" s="17"/>
      <c r="D961" s="17"/>
      <c r="E961" s="17"/>
      <c r="F961" s="17"/>
      <c r="G961" s="17"/>
      <c r="H961" s="17"/>
      <c r="I961" s="17"/>
      <c r="J961" s="18"/>
      <c r="K961" s="19"/>
      <c r="L961" s="37"/>
      <c r="M961" s="37"/>
      <c r="N961" s="37"/>
      <c r="O961" s="37"/>
      <c r="P961" s="37"/>
      <c r="Q961" s="37"/>
      <c r="R961" s="37"/>
      <c r="S961" s="37"/>
      <c r="T961" s="16"/>
    </row>
    <row r="962" spans="1:20" s="36" customFormat="1" ht="12.75" customHeight="1">
      <c r="A962" s="16"/>
      <c r="B962" s="17"/>
      <c r="C962" s="17"/>
      <c r="D962" s="17"/>
      <c r="E962" s="17"/>
      <c r="F962" s="17"/>
      <c r="G962" s="17"/>
      <c r="H962" s="17"/>
      <c r="I962" s="17"/>
      <c r="J962" s="18"/>
      <c r="K962" s="19"/>
      <c r="L962" s="37"/>
      <c r="M962" s="37"/>
      <c r="N962" s="37"/>
      <c r="O962" s="37"/>
      <c r="P962" s="37"/>
      <c r="Q962" s="37"/>
      <c r="R962" s="37"/>
      <c r="S962" s="37"/>
      <c r="T962" s="16"/>
    </row>
    <row r="963" spans="1:20" s="36" customFormat="1" ht="12.75" customHeight="1">
      <c r="A963" s="16"/>
      <c r="B963" s="17"/>
      <c r="C963" s="17"/>
      <c r="D963" s="17"/>
      <c r="E963" s="17"/>
      <c r="F963" s="17"/>
      <c r="G963" s="17"/>
      <c r="H963" s="17"/>
      <c r="I963" s="17"/>
      <c r="J963" s="18"/>
      <c r="K963" s="19"/>
      <c r="L963" s="37"/>
      <c r="M963" s="37"/>
      <c r="N963" s="37"/>
      <c r="O963" s="37"/>
      <c r="P963" s="37"/>
      <c r="Q963" s="37"/>
      <c r="R963" s="37"/>
      <c r="S963" s="37"/>
      <c r="T963" s="16"/>
    </row>
    <row r="964" spans="1:20" s="36" customFormat="1" ht="12.75" customHeight="1">
      <c r="A964" s="16"/>
      <c r="B964" s="17"/>
      <c r="C964" s="17"/>
      <c r="D964" s="17"/>
      <c r="E964" s="17"/>
      <c r="F964" s="17"/>
      <c r="G964" s="17"/>
      <c r="H964" s="17"/>
      <c r="I964" s="17"/>
      <c r="J964" s="18"/>
      <c r="K964" s="19"/>
      <c r="L964" s="37"/>
      <c r="M964" s="37"/>
      <c r="N964" s="37"/>
      <c r="O964" s="37"/>
      <c r="P964" s="37"/>
      <c r="Q964" s="37"/>
      <c r="R964" s="37"/>
      <c r="S964" s="37"/>
      <c r="T964" s="16"/>
    </row>
    <row r="965" spans="1:20" s="36" customFormat="1" ht="12.75" customHeight="1">
      <c r="A965" s="16"/>
      <c r="B965" s="17"/>
      <c r="C965" s="17"/>
      <c r="D965" s="17"/>
      <c r="E965" s="17"/>
      <c r="F965" s="17"/>
      <c r="G965" s="17"/>
      <c r="H965" s="17"/>
      <c r="I965" s="17"/>
      <c r="J965" s="18"/>
      <c r="K965" s="19"/>
      <c r="L965" s="37"/>
      <c r="M965" s="37"/>
      <c r="N965" s="37"/>
      <c r="O965" s="37"/>
      <c r="P965" s="37"/>
      <c r="Q965" s="37"/>
      <c r="R965" s="37"/>
      <c r="S965" s="37"/>
      <c r="T965" s="16"/>
    </row>
    <row r="966" spans="1:20" s="36" customFormat="1" ht="12.75" customHeight="1">
      <c r="A966" s="16"/>
      <c r="B966" s="17"/>
      <c r="C966" s="17"/>
      <c r="D966" s="17"/>
      <c r="E966" s="17"/>
      <c r="F966" s="17"/>
      <c r="G966" s="17"/>
      <c r="H966" s="17"/>
      <c r="I966" s="17"/>
      <c r="J966" s="18"/>
      <c r="K966" s="19"/>
      <c r="L966" s="37"/>
      <c r="M966" s="37"/>
      <c r="N966" s="37"/>
      <c r="O966" s="37"/>
      <c r="P966" s="37"/>
      <c r="Q966" s="37"/>
      <c r="R966" s="37"/>
      <c r="S966" s="37"/>
      <c r="T966" s="16"/>
    </row>
    <row r="967" spans="1:20" s="36" customFormat="1" ht="12.75" customHeight="1">
      <c r="A967" s="16"/>
      <c r="B967" s="17"/>
      <c r="C967" s="17"/>
      <c r="D967" s="17"/>
      <c r="E967" s="17"/>
      <c r="F967" s="17"/>
      <c r="G967" s="17"/>
      <c r="H967" s="17"/>
      <c r="I967" s="17"/>
      <c r="J967" s="18"/>
      <c r="K967" s="19"/>
      <c r="L967" s="37"/>
      <c r="M967" s="37"/>
      <c r="N967" s="37"/>
      <c r="O967" s="37"/>
      <c r="P967" s="37"/>
      <c r="Q967" s="37"/>
      <c r="R967" s="37"/>
      <c r="S967" s="37"/>
      <c r="T967" s="16"/>
    </row>
    <row r="968" spans="1:20" s="36" customFormat="1" ht="12.75" customHeight="1">
      <c r="A968" s="16"/>
      <c r="B968" s="17"/>
      <c r="C968" s="17"/>
      <c r="D968" s="17"/>
      <c r="E968" s="17"/>
      <c r="F968" s="17"/>
      <c r="G968" s="17"/>
      <c r="H968" s="17"/>
      <c r="I968" s="17"/>
      <c r="J968" s="18"/>
      <c r="K968" s="19"/>
      <c r="L968" s="37"/>
      <c r="M968" s="37"/>
      <c r="N968" s="37"/>
      <c r="O968" s="37"/>
      <c r="P968" s="37"/>
      <c r="Q968" s="37"/>
      <c r="R968" s="37"/>
      <c r="S968" s="37"/>
      <c r="T968" s="16"/>
    </row>
    <row r="969" spans="1:20" s="36" customFormat="1" ht="12.75" customHeight="1">
      <c r="A969" s="16"/>
      <c r="B969" s="17"/>
      <c r="C969" s="17"/>
      <c r="D969" s="17"/>
      <c r="E969" s="17"/>
      <c r="F969" s="17"/>
      <c r="G969" s="17"/>
      <c r="H969" s="17"/>
      <c r="I969" s="17"/>
      <c r="J969" s="18"/>
      <c r="K969" s="19"/>
      <c r="L969" s="37"/>
      <c r="M969" s="37"/>
      <c r="N969" s="37"/>
      <c r="O969" s="37"/>
      <c r="P969" s="37"/>
      <c r="Q969" s="37"/>
      <c r="R969" s="37"/>
      <c r="S969" s="37"/>
      <c r="T969" s="16"/>
    </row>
    <row r="970" spans="1:20" s="36" customFormat="1" ht="12.75" customHeight="1">
      <c r="A970" s="16"/>
      <c r="B970" s="17"/>
      <c r="C970" s="17"/>
      <c r="D970" s="17"/>
      <c r="E970" s="17"/>
      <c r="F970" s="17"/>
      <c r="G970" s="17"/>
      <c r="H970" s="17"/>
      <c r="I970" s="17"/>
      <c r="J970" s="18"/>
      <c r="K970" s="19"/>
      <c r="L970" s="37"/>
      <c r="M970" s="37"/>
      <c r="N970" s="37"/>
      <c r="O970" s="37"/>
      <c r="P970" s="37"/>
      <c r="Q970" s="37"/>
      <c r="R970" s="37"/>
      <c r="S970" s="37"/>
      <c r="T970" s="16"/>
    </row>
    <row r="971" spans="1:20" s="36" customFormat="1" ht="12.75" customHeight="1">
      <c r="A971" s="16"/>
      <c r="B971" s="17"/>
      <c r="C971" s="17"/>
      <c r="D971" s="17"/>
      <c r="E971" s="17"/>
      <c r="F971" s="17"/>
      <c r="G971" s="17"/>
      <c r="H971" s="17"/>
      <c r="I971" s="17"/>
      <c r="J971" s="18"/>
      <c r="K971" s="19"/>
      <c r="L971" s="37"/>
      <c r="M971" s="37"/>
      <c r="N971" s="37"/>
      <c r="O971" s="37"/>
      <c r="P971" s="37"/>
      <c r="Q971" s="37"/>
      <c r="R971" s="37"/>
      <c r="S971" s="37"/>
      <c r="T971" s="16"/>
    </row>
    <row r="972" spans="1:20" s="36" customFormat="1" ht="12.75" customHeight="1">
      <c r="A972" s="16"/>
      <c r="B972" s="17"/>
      <c r="C972" s="17"/>
      <c r="D972" s="17"/>
      <c r="E972" s="17"/>
      <c r="F972" s="17"/>
      <c r="G972" s="17"/>
      <c r="H972" s="17"/>
      <c r="I972" s="17"/>
      <c r="J972" s="18"/>
      <c r="K972" s="19"/>
      <c r="L972" s="37"/>
      <c r="M972" s="37"/>
      <c r="N972" s="37"/>
      <c r="O972" s="37"/>
      <c r="P972" s="37"/>
      <c r="Q972" s="37"/>
      <c r="R972" s="37"/>
      <c r="S972" s="37"/>
      <c r="T972" s="16"/>
    </row>
    <row r="973" spans="1:20" s="36" customFormat="1" ht="12.75" customHeight="1">
      <c r="A973" s="16"/>
      <c r="B973" s="17"/>
      <c r="C973" s="17"/>
      <c r="D973" s="17"/>
      <c r="E973" s="17"/>
      <c r="F973" s="17"/>
      <c r="G973" s="17"/>
      <c r="H973" s="17"/>
      <c r="I973" s="17"/>
      <c r="J973" s="18"/>
      <c r="K973" s="19"/>
      <c r="L973" s="37"/>
      <c r="M973" s="37"/>
      <c r="N973" s="37"/>
      <c r="O973" s="37"/>
      <c r="P973" s="37"/>
      <c r="Q973" s="37"/>
      <c r="R973" s="37"/>
      <c r="S973" s="37"/>
      <c r="T973" s="16"/>
    </row>
    <row r="974" spans="1:20" s="36" customFormat="1" ht="12.75" customHeight="1">
      <c r="A974" s="16"/>
      <c r="B974" s="17"/>
      <c r="C974" s="17"/>
      <c r="D974" s="17"/>
      <c r="E974" s="17"/>
      <c r="F974" s="17"/>
      <c r="G974" s="17"/>
      <c r="H974" s="17"/>
      <c r="I974" s="17"/>
      <c r="J974" s="18"/>
      <c r="K974" s="19"/>
      <c r="L974" s="37"/>
      <c r="M974" s="37"/>
      <c r="N974" s="37"/>
      <c r="O974" s="37"/>
      <c r="P974" s="37"/>
      <c r="Q974" s="37"/>
      <c r="R974" s="37"/>
      <c r="S974" s="37"/>
      <c r="T974" s="16"/>
    </row>
    <row r="975" spans="1:20" s="36" customFormat="1" ht="12.75" customHeight="1">
      <c r="A975" s="16"/>
      <c r="B975" s="17"/>
      <c r="C975" s="17"/>
      <c r="D975" s="17"/>
      <c r="E975" s="17"/>
      <c r="F975" s="17"/>
      <c r="G975" s="17"/>
      <c r="H975" s="17"/>
      <c r="I975" s="17"/>
      <c r="J975" s="18"/>
      <c r="K975" s="19"/>
      <c r="L975" s="37"/>
      <c r="M975" s="37"/>
      <c r="N975" s="37"/>
      <c r="O975" s="37"/>
      <c r="P975" s="37"/>
      <c r="Q975" s="37"/>
      <c r="R975" s="37"/>
      <c r="S975" s="37"/>
      <c r="T975" s="16"/>
    </row>
    <row r="976" spans="1:20" s="36" customFormat="1" ht="12.75" customHeight="1">
      <c r="A976" s="16"/>
      <c r="B976" s="17"/>
      <c r="C976" s="17"/>
      <c r="D976" s="17"/>
      <c r="E976" s="17"/>
      <c r="F976" s="17"/>
      <c r="G976" s="17"/>
      <c r="H976" s="17"/>
      <c r="I976" s="17"/>
      <c r="J976" s="18"/>
      <c r="K976" s="19"/>
      <c r="L976" s="37"/>
      <c r="M976" s="37"/>
      <c r="N976" s="37"/>
      <c r="O976" s="37"/>
      <c r="P976" s="37"/>
      <c r="Q976" s="37"/>
      <c r="R976" s="37"/>
      <c r="S976" s="37"/>
      <c r="T976" s="16"/>
    </row>
    <row r="977" spans="1:20" s="36" customFormat="1" ht="12.75" customHeight="1">
      <c r="A977" s="16"/>
      <c r="B977" s="17"/>
      <c r="C977" s="17"/>
      <c r="D977" s="17"/>
      <c r="E977" s="17"/>
      <c r="F977" s="17"/>
      <c r="G977" s="17"/>
      <c r="H977" s="17"/>
      <c r="I977" s="17"/>
      <c r="J977" s="18"/>
      <c r="K977" s="19"/>
      <c r="L977" s="37"/>
      <c r="M977" s="37"/>
      <c r="N977" s="37"/>
      <c r="O977" s="37"/>
      <c r="P977" s="37"/>
      <c r="Q977" s="37"/>
      <c r="R977" s="37"/>
      <c r="S977" s="37"/>
      <c r="T977" s="16"/>
    </row>
    <row r="978" spans="1:20" s="36" customFormat="1" ht="12.75" customHeight="1">
      <c r="A978" s="16"/>
      <c r="B978" s="17"/>
      <c r="C978" s="17"/>
      <c r="D978" s="17"/>
      <c r="E978" s="17"/>
      <c r="F978" s="17"/>
      <c r="G978" s="17"/>
      <c r="H978" s="17"/>
      <c r="I978" s="17"/>
      <c r="J978" s="18"/>
      <c r="K978" s="19"/>
      <c r="L978" s="37"/>
      <c r="M978" s="37"/>
      <c r="N978" s="37"/>
      <c r="O978" s="37"/>
      <c r="P978" s="37"/>
      <c r="Q978" s="37"/>
      <c r="R978" s="37"/>
      <c r="S978" s="37"/>
      <c r="T978" s="16"/>
    </row>
    <row r="979" spans="1:20" s="36" customFormat="1" ht="12.75" customHeight="1">
      <c r="A979" s="16"/>
      <c r="B979" s="17"/>
      <c r="C979" s="17"/>
      <c r="D979" s="17"/>
      <c r="E979" s="17"/>
      <c r="F979" s="17"/>
      <c r="G979" s="17"/>
      <c r="H979" s="17"/>
      <c r="I979" s="17"/>
      <c r="J979" s="18"/>
      <c r="K979" s="19"/>
      <c r="L979" s="37"/>
      <c r="M979" s="37"/>
      <c r="N979" s="37"/>
      <c r="O979" s="37"/>
      <c r="P979" s="37"/>
      <c r="Q979" s="37"/>
      <c r="R979" s="37"/>
      <c r="S979" s="37"/>
      <c r="T979" s="16"/>
    </row>
    <row r="980" spans="1:20" s="36" customFormat="1" ht="12.75" customHeight="1">
      <c r="A980" s="16"/>
      <c r="B980" s="17"/>
      <c r="C980" s="17"/>
      <c r="D980" s="17"/>
      <c r="E980" s="17"/>
      <c r="F980" s="17"/>
      <c r="G980" s="17"/>
      <c r="H980" s="17"/>
      <c r="I980" s="17"/>
      <c r="J980" s="18"/>
      <c r="K980" s="19"/>
      <c r="L980" s="37"/>
      <c r="M980" s="37"/>
      <c r="N980" s="37"/>
      <c r="O980" s="37"/>
      <c r="P980" s="37"/>
      <c r="Q980" s="37"/>
      <c r="R980" s="37"/>
      <c r="S980" s="37"/>
      <c r="T980" s="16"/>
    </row>
    <row r="981" spans="1:20" s="36" customFormat="1" ht="12.75" customHeight="1">
      <c r="A981" s="16"/>
      <c r="B981" s="17"/>
      <c r="C981" s="17"/>
      <c r="D981" s="17"/>
      <c r="E981" s="17"/>
      <c r="F981" s="17"/>
      <c r="G981" s="17"/>
      <c r="H981" s="17"/>
      <c r="I981" s="17"/>
      <c r="J981" s="18"/>
      <c r="K981" s="19"/>
      <c r="L981" s="37"/>
      <c r="M981" s="37"/>
      <c r="N981" s="37"/>
      <c r="O981" s="37"/>
      <c r="P981" s="37"/>
      <c r="Q981" s="37"/>
      <c r="R981" s="37"/>
      <c r="S981" s="37"/>
      <c r="T981" s="16"/>
    </row>
    <row r="982" spans="1:20" s="36" customFormat="1" ht="12.75" customHeight="1">
      <c r="A982" s="16"/>
      <c r="B982" s="17"/>
      <c r="C982" s="17"/>
      <c r="D982" s="17"/>
      <c r="E982" s="17"/>
      <c r="F982" s="17"/>
      <c r="G982" s="17"/>
      <c r="H982" s="17"/>
      <c r="I982" s="17"/>
      <c r="J982" s="18"/>
      <c r="K982" s="19"/>
      <c r="L982" s="37"/>
      <c r="M982" s="37"/>
      <c r="N982" s="37"/>
      <c r="O982" s="37"/>
      <c r="P982" s="37"/>
      <c r="Q982" s="37"/>
      <c r="R982" s="37"/>
      <c r="S982" s="37"/>
      <c r="T982" s="16"/>
    </row>
    <row r="983" spans="1:20" s="36" customFormat="1" ht="12.75" customHeight="1">
      <c r="A983" s="16"/>
      <c r="B983" s="17"/>
      <c r="C983" s="17"/>
      <c r="D983" s="17"/>
      <c r="E983" s="17"/>
      <c r="F983" s="17"/>
      <c r="G983" s="17"/>
      <c r="H983" s="17"/>
      <c r="I983" s="17"/>
      <c r="J983" s="18"/>
      <c r="K983" s="19"/>
      <c r="L983" s="37"/>
      <c r="M983" s="37"/>
      <c r="N983" s="37"/>
      <c r="O983" s="37"/>
      <c r="P983" s="37"/>
      <c r="Q983" s="37"/>
      <c r="R983" s="37"/>
      <c r="S983" s="37"/>
      <c r="T983" s="16"/>
    </row>
    <row r="984" spans="1:20" s="36" customFormat="1" ht="12.75" customHeight="1">
      <c r="A984" s="16"/>
      <c r="B984" s="17"/>
      <c r="C984" s="17"/>
      <c r="D984" s="17"/>
      <c r="E984" s="17"/>
      <c r="F984" s="17"/>
      <c r="G984" s="17"/>
      <c r="H984" s="17"/>
      <c r="I984" s="17"/>
      <c r="J984" s="18"/>
      <c r="K984" s="19"/>
      <c r="L984" s="37"/>
      <c r="M984" s="37"/>
      <c r="N984" s="37"/>
      <c r="O984" s="37"/>
      <c r="P984" s="37"/>
      <c r="Q984" s="37"/>
      <c r="R984" s="37"/>
      <c r="S984" s="37"/>
      <c r="T984" s="16"/>
    </row>
    <row r="985" spans="1:20" s="36" customFormat="1" ht="12.75" customHeight="1">
      <c r="A985" s="16"/>
      <c r="B985" s="17"/>
      <c r="C985" s="17"/>
      <c r="D985" s="17"/>
      <c r="E985" s="17"/>
      <c r="F985" s="17"/>
      <c r="G985" s="17"/>
      <c r="H985" s="17"/>
      <c r="I985" s="17"/>
      <c r="J985" s="18"/>
      <c r="K985" s="19"/>
      <c r="L985" s="37"/>
      <c r="M985" s="37"/>
      <c r="N985" s="37"/>
      <c r="O985" s="37"/>
      <c r="P985" s="37"/>
      <c r="Q985" s="37"/>
      <c r="R985" s="37"/>
      <c r="S985" s="37"/>
      <c r="T985" s="16"/>
    </row>
    <row r="986" spans="1:20" s="36" customFormat="1" ht="12.75" customHeight="1">
      <c r="A986" s="16"/>
      <c r="B986" s="17"/>
      <c r="C986" s="17"/>
      <c r="D986" s="17"/>
      <c r="E986" s="17"/>
      <c r="F986" s="17"/>
      <c r="G986" s="17"/>
      <c r="H986" s="17"/>
      <c r="I986" s="17"/>
      <c r="J986" s="18"/>
      <c r="K986" s="19"/>
      <c r="L986" s="37"/>
      <c r="M986" s="37"/>
      <c r="N986" s="37"/>
      <c r="O986" s="37"/>
      <c r="P986" s="37"/>
      <c r="Q986" s="37"/>
      <c r="R986" s="37"/>
      <c r="S986" s="37"/>
      <c r="T986" s="16"/>
    </row>
    <row r="987" spans="1:20" s="36" customFormat="1" ht="12.75" customHeight="1">
      <c r="A987" s="16"/>
      <c r="B987" s="17"/>
      <c r="C987" s="17"/>
      <c r="D987" s="17"/>
      <c r="E987" s="17"/>
      <c r="F987" s="17"/>
      <c r="G987" s="17"/>
      <c r="H987" s="17"/>
      <c r="I987" s="17"/>
      <c r="J987" s="18"/>
      <c r="K987" s="19"/>
      <c r="L987" s="37"/>
      <c r="M987" s="37"/>
      <c r="N987" s="37"/>
      <c r="O987" s="37"/>
      <c r="P987" s="37"/>
      <c r="Q987" s="37"/>
      <c r="R987" s="37"/>
      <c r="S987" s="37"/>
      <c r="T987" s="16"/>
    </row>
    <row r="988" spans="1:20" s="36" customFormat="1" ht="12.75" customHeight="1">
      <c r="A988" s="16"/>
      <c r="B988" s="17"/>
      <c r="C988" s="17"/>
      <c r="D988" s="17"/>
      <c r="E988" s="17"/>
      <c r="F988" s="17"/>
      <c r="G988" s="17"/>
      <c r="H988" s="17"/>
      <c r="I988" s="17"/>
      <c r="J988" s="18"/>
      <c r="K988" s="19"/>
      <c r="L988" s="37"/>
      <c r="M988" s="37"/>
      <c r="N988" s="37"/>
      <c r="O988" s="37"/>
      <c r="P988" s="37"/>
      <c r="Q988" s="37"/>
      <c r="R988" s="37"/>
      <c r="S988" s="37"/>
      <c r="T988" s="16"/>
    </row>
    <row r="989" spans="1:20" s="36" customFormat="1" ht="12.75" customHeight="1">
      <c r="A989" s="16"/>
      <c r="B989" s="17"/>
      <c r="C989" s="17"/>
      <c r="D989" s="17"/>
      <c r="E989" s="17"/>
      <c r="F989" s="17"/>
      <c r="G989" s="17"/>
      <c r="H989" s="17"/>
      <c r="I989" s="17"/>
      <c r="J989" s="18"/>
      <c r="K989" s="19"/>
      <c r="L989" s="37"/>
      <c r="M989" s="37"/>
      <c r="N989" s="37"/>
      <c r="O989" s="37"/>
      <c r="P989" s="37"/>
      <c r="Q989" s="37"/>
      <c r="R989" s="37"/>
      <c r="S989" s="37"/>
      <c r="T989" s="16"/>
    </row>
    <row r="990" spans="1:20" s="36" customFormat="1" ht="12.75" customHeight="1">
      <c r="A990" s="16"/>
      <c r="B990" s="17"/>
      <c r="C990" s="17"/>
      <c r="D990" s="17"/>
      <c r="E990" s="17"/>
      <c r="F990" s="17"/>
      <c r="G990" s="17"/>
      <c r="H990" s="17"/>
      <c r="I990" s="17"/>
      <c r="J990" s="18"/>
      <c r="K990" s="19"/>
      <c r="L990" s="37"/>
      <c r="M990" s="37"/>
      <c r="N990" s="37"/>
      <c r="O990" s="37"/>
      <c r="P990" s="37"/>
      <c r="Q990" s="37"/>
      <c r="R990" s="37"/>
      <c r="S990" s="37"/>
      <c r="T990" s="16"/>
    </row>
    <row r="991" spans="1:20" s="36" customFormat="1" ht="12.75" customHeight="1">
      <c r="A991" s="16"/>
      <c r="B991" s="17"/>
      <c r="C991" s="17"/>
      <c r="D991" s="17"/>
      <c r="E991" s="17"/>
      <c r="F991" s="17"/>
      <c r="G991" s="17"/>
      <c r="H991" s="17"/>
      <c r="I991" s="17"/>
      <c r="J991" s="18"/>
      <c r="K991" s="19"/>
      <c r="L991" s="37"/>
      <c r="M991" s="37"/>
      <c r="N991" s="37"/>
      <c r="O991" s="37"/>
      <c r="P991" s="37"/>
      <c r="Q991" s="37"/>
      <c r="R991" s="37"/>
      <c r="S991" s="37"/>
      <c r="T991" s="16"/>
    </row>
    <row r="992" spans="1:20" s="36" customFormat="1" ht="12.75" customHeight="1">
      <c r="A992" s="16"/>
      <c r="B992" s="17"/>
      <c r="C992" s="17"/>
      <c r="D992" s="17"/>
      <c r="E992" s="17"/>
      <c r="F992" s="17"/>
      <c r="G992" s="17"/>
      <c r="H992" s="17"/>
      <c r="I992" s="17"/>
      <c r="J992" s="18"/>
      <c r="K992" s="19"/>
      <c r="L992" s="37"/>
      <c r="M992" s="37"/>
      <c r="N992" s="37"/>
      <c r="O992" s="37"/>
      <c r="P992" s="37"/>
      <c r="Q992" s="37"/>
      <c r="R992" s="37"/>
      <c r="S992" s="37"/>
      <c r="T992" s="16"/>
    </row>
    <row r="993" spans="1:20" s="36" customFormat="1" ht="12.75" customHeight="1">
      <c r="A993" s="16"/>
      <c r="B993" s="17"/>
      <c r="C993" s="17"/>
      <c r="D993" s="17"/>
      <c r="E993" s="17"/>
      <c r="F993" s="17"/>
      <c r="G993" s="17"/>
      <c r="H993" s="17"/>
      <c r="I993" s="17"/>
      <c r="J993" s="18"/>
      <c r="K993" s="19"/>
      <c r="L993" s="37"/>
      <c r="M993" s="37"/>
      <c r="N993" s="37"/>
      <c r="O993" s="37"/>
      <c r="P993" s="37"/>
      <c r="Q993" s="37"/>
      <c r="R993" s="37"/>
      <c r="S993" s="37"/>
      <c r="T993" s="16"/>
    </row>
    <row r="994" spans="1:20" s="36" customFormat="1" ht="12.75" customHeight="1">
      <c r="A994" s="16"/>
      <c r="B994" s="17"/>
      <c r="C994" s="17"/>
      <c r="D994" s="17"/>
      <c r="E994" s="17"/>
      <c r="F994" s="17"/>
      <c r="G994" s="17"/>
      <c r="H994" s="17"/>
      <c r="I994" s="17"/>
      <c r="J994" s="18"/>
      <c r="K994" s="19"/>
      <c r="L994" s="37"/>
      <c r="M994" s="37"/>
      <c r="N994" s="37"/>
      <c r="O994" s="37"/>
      <c r="P994" s="37"/>
      <c r="Q994" s="37"/>
      <c r="R994" s="37"/>
      <c r="S994" s="37"/>
      <c r="T994" s="16"/>
    </row>
    <row r="995" spans="1:20" s="36" customFormat="1" ht="12.75" customHeight="1">
      <c r="A995" s="16"/>
      <c r="B995" s="17"/>
      <c r="C995" s="17"/>
      <c r="D995" s="17"/>
      <c r="E995" s="17"/>
      <c r="F995" s="17"/>
      <c r="G995" s="17"/>
      <c r="H995" s="17"/>
      <c r="I995" s="17"/>
      <c r="J995" s="18"/>
      <c r="K995" s="19"/>
      <c r="L995" s="37"/>
      <c r="M995" s="37"/>
      <c r="N995" s="37"/>
      <c r="O995" s="37"/>
      <c r="P995" s="37"/>
      <c r="Q995" s="37"/>
      <c r="R995" s="37"/>
      <c r="S995" s="37"/>
      <c r="T995" s="16"/>
    </row>
    <row r="996" spans="1:20" s="36" customFormat="1" ht="12.75" customHeight="1">
      <c r="A996" s="16"/>
      <c r="B996" s="17"/>
      <c r="C996" s="17"/>
      <c r="D996" s="17"/>
      <c r="E996" s="17"/>
      <c r="F996" s="17"/>
      <c r="G996" s="17"/>
      <c r="H996" s="17"/>
      <c r="I996" s="17"/>
      <c r="J996" s="18"/>
      <c r="K996" s="19"/>
      <c r="L996" s="37"/>
      <c r="M996" s="37"/>
      <c r="N996" s="37"/>
      <c r="O996" s="37"/>
      <c r="P996" s="37"/>
      <c r="Q996" s="37"/>
      <c r="R996" s="37"/>
      <c r="S996" s="37"/>
      <c r="T996" s="16"/>
    </row>
    <row r="997" spans="1:20" s="36" customFormat="1" ht="12.75" customHeight="1">
      <c r="A997" s="16"/>
      <c r="B997" s="17"/>
      <c r="C997" s="17"/>
      <c r="D997" s="17"/>
      <c r="E997" s="17"/>
      <c r="F997" s="17"/>
      <c r="G997" s="17"/>
      <c r="H997" s="17"/>
      <c r="I997" s="17"/>
      <c r="J997" s="18"/>
      <c r="K997" s="19"/>
      <c r="L997" s="37"/>
      <c r="M997" s="37"/>
      <c r="N997" s="37"/>
      <c r="O997" s="37"/>
      <c r="P997" s="37"/>
      <c r="Q997" s="37"/>
      <c r="R997" s="37"/>
      <c r="S997" s="37"/>
      <c r="T997" s="16"/>
    </row>
    <row r="998" spans="1:20" s="36" customFormat="1" ht="12.75" customHeight="1">
      <c r="A998" s="16"/>
      <c r="B998" s="17"/>
      <c r="C998" s="17"/>
      <c r="D998" s="17"/>
      <c r="E998" s="17"/>
      <c r="F998" s="17"/>
      <c r="G998" s="17"/>
      <c r="H998" s="17"/>
      <c r="I998" s="17"/>
      <c r="J998" s="18"/>
      <c r="K998" s="19"/>
      <c r="L998" s="37"/>
      <c r="M998" s="37"/>
      <c r="N998" s="37"/>
      <c r="O998" s="37"/>
      <c r="P998" s="37"/>
      <c r="Q998" s="37"/>
      <c r="R998" s="37"/>
      <c r="S998" s="37"/>
      <c r="T998" s="16"/>
    </row>
    <row r="999" spans="1:20" s="36" customFormat="1" ht="12.75" customHeight="1">
      <c r="A999" s="16"/>
      <c r="B999" s="17"/>
      <c r="C999" s="17"/>
      <c r="D999" s="17"/>
      <c r="E999" s="17"/>
      <c r="F999" s="17"/>
      <c r="G999" s="17"/>
      <c r="H999" s="17"/>
      <c r="I999" s="17"/>
      <c r="J999" s="18"/>
      <c r="K999" s="19"/>
      <c r="L999" s="37"/>
      <c r="M999" s="37"/>
      <c r="N999" s="37"/>
      <c r="O999" s="37"/>
      <c r="P999" s="37"/>
      <c r="Q999" s="37"/>
      <c r="R999" s="37"/>
      <c r="S999" s="37"/>
      <c r="T999" s="16"/>
    </row>
    <row r="1000" spans="1:20" s="36" customFormat="1" ht="12.75" customHeight="1">
      <c r="A1000" s="16"/>
      <c r="B1000" s="17"/>
      <c r="C1000" s="17"/>
      <c r="D1000" s="17"/>
      <c r="E1000" s="17"/>
      <c r="F1000" s="17"/>
      <c r="G1000" s="17"/>
      <c r="H1000" s="17"/>
      <c r="I1000" s="17"/>
      <c r="J1000" s="18"/>
      <c r="K1000" s="19"/>
      <c r="L1000" s="37"/>
      <c r="M1000" s="37"/>
      <c r="N1000" s="37"/>
      <c r="O1000" s="37"/>
      <c r="P1000" s="37"/>
      <c r="Q1000" s="37"/>
      <c r="R1000" s="37"/>
      <c r="S1000" s="37"/>
      <c r="T1000" s="16"/>
    </row>
    <row r="1001" spans="1:20" s="36" customFormat="1" ht="12.75" customHeight="1">
      <c r="A1001" s="16"/>
      <c r="B1001" s="17"/>
      <c r="C1001" s="17"/>
      <c r="D1001" s="17"/>
      <c r="E1001" s="17"/>
      <c r="F1001" s="17"/>
      <c r="G1001" s="17"/>
      <c r="H1001" s="17"/>
      <c r="I1001" s="17"/>
      <c r="J1001" s="18"/>
      <c r="K1001" s="19"/>
      <c r="L1001" s="37"/>
      <c r="M1001" s="37"/>
      <c r="N1001" s="37"/>
      <c r="O1001" s="37"/>
      <c r="P1001" s="37"/>
      <c r="Q1001" s="37"/>
      <c r="R1001" s="37"/>
      <c r="S1001" s="37"/>
      <c r="T1001" s="16"/>
    </row>
    <row r="1002" spans="1:20" s="36" customFormat="1" ht="12.75" customHeight="1">
      <c r="A1002" s="16"/>
      <c r="B1002" s="17"/>
      <c r="C1002" s="17"/>
      <c r="D1002" s="17"/>
      <c r="E1002" s="17"/>
      <c r="F1002" s="17"/>
      <c r="G1002" s="17"/>
      <c r="H1002" s="17"/>
      <c r="I1002" s="17"/>
      <c r="J1002" s="18"/>
      <c r="K1002" s="19"/>
      <c r="L1002" s="37"/>
      <c r="M1002" s="37"/>
      <c r="N1002" s="37"/>
      <c r="O1002" s="37"/>
      <c r="P1002" s="37"/>
      <c r="Q1002" s="37"/>
      <c r="R1002" s="37"/>
      <c r="S1002" s="37"/>
      <c r="T1002" s="16"/>
    </row>
    <row r="1003" spans="1:20" s="36" customFormat="1" ht="12.75" customHeight="1">
      <c r="A1003" s="16"/>
      <c r="B1003" s="17"/>
      <c r="C1003" s="17"/>
      <c r="D1003" s="17"/>
      <c r="E1003" s="17"/>
      <c r="F1003" s="17"/>
      <c r="G1003" s="17"/>
      <c r="H1003" s="17"/>
      <c r="I1003" s="17"/>
      <c r="J1003" s="18"/>
      <c r="K1003" s="19"/>
      <c r="L1003" s="37"/>
      <c r="M1003" s="37"/>
      <c r="N1003" s="37"/>
      <c r="O1003" s="37"/>
      <c r="P1003" s="37"/>
      <c r="Q1003" s="37"/>
      <c r="R1003" s="37"/>
      <c r="S1003" s="37"/>
      <c r="T1003" s="16"/>
    </row>
    <row r="1004" spans="1:20" s="36" customFormat="1" ht="12.75" customHeight="1">
      <c r="A1004" s="16"/>
      <c r="B1004" s="17"/>
      <c r="C1004" s="17"/>
      <c r="D1004" s="17"/>
      <c r="E1004" s="17"/>
      <c r="F1004" s="17"/>
      <c r="G1004" s="17"/>
      <c r="H1004" s="17"/>
      <c r="I1004" s="17"/>
      <c r="J1004" s="18"/>
      <c r="K1004" s="19"/>
      <c r="L1004" s="37"/>
      <c r="M1004" s="37"/>
      <c r="N1004" s="37"/>
      <c r="O1004" s="37"/>
      <c r="P1004" s="37"/>
      <c r="Q1004" s="37"/>
      <c r="R1004" s="37"/>
      <c r="S1004" s="37"/>
      <c r="T1004" s="16"/>
    </row>
    <row r="1005" spans="1:20" s="36" customFormat="1" ht="12.75" customHeight="1">
      <c r="A1005" s="16"/>
      <c r="B1005" s="17"/>
      <c r="C1005" s="17"/>
      <c r="D1005" s="17"/>
      <c r="E1005" s="17"/>
      <c r="F1005" s="17"/>
      <c r="G1005" s="17"/>
      <c r="H1005" s="17"/>
      <c r="I1005" s="17"/>
      <c r="J1005" s="18"/>
      <c r="K1005" s="19"/>
      <c r="L1005" s="37"/>
      <c r="M1005" s="37"/>
      <c r="N1005" s="37"/>
      <c r="O1005" s="37"/>
      <c r="P1005" s="37"/>
      <c r="Q1005" s="37"/>
      <c r="R1005" s="37"/>
      <c r="S1005" s="37"/>
      <c r="T1005" s="16"/>
    </row>
    <row r="1006" spans="1:20" s="36" customFormat="1" ht="12.75" customHeight="1">
      <c r="A1006" s="16"/>
      <c r="B1006" s="17"/>
      <c r="C1006" s="17"/>
      <c r="D1006" s="17"/>
      <c r="E1006" s="17"/>
      <c r="F1006" s="17"/>
      <c r="G1006" s="17"/>
      <c r="H1006" s="17"/>
      <c r="I1006" s="17"/>
      <c r="J1006" s="18"/>
      <c r="K1006" s="19"/>
      <c r="L1006" s="37"/>
      <c r="M1006" s="37"/>
      <c r="N1006" s="37"/>
      <c r="O1006" s="37"/>
      <c r="P1006" s="37"/>
      <c r="Q1006" s="37"/>
      <c r="R1006" s="37"/>
      <c r="S1006" s="37"/>
      <c r="T1006" s="16"/>
    </row>
    <row r="1007" spans="1:20" s="36" customFormat="1" ht="12.75" customHeight="1">
      <c r="A1007" s="16"/>
      <c r="B1007" s="17"/>
      <c r="C1007" s="17"/>
      <c r="D1007" s="17"/>
      <c r="E1007" s="17"/>
      <c r="F1007" s="17"/>
      <c r="G1007" s="17"/>
      <c r="H1007" s="17"/>
      <c r="I1007" s="17"/>
      <c r="J1007" s="18"/>
      <c r="K1007" s="19"/>
      <c r="L1007" s="37"/>
      <c r="M1007" s="37"/>
      <c r="N1007" s="37"/>
      <c r="O1007" s="37"/>
      <c r="P1007" s="37"/>
      <c r="Q1007" s="37"/>
      <c r="R1007" s="37"/>
      <c r="S1007" s="37"/>
      <c r="T1007" s="16"/>
    </row>
    <row r="1008" spans="1:20" s="36" customFormat="1" ht="12.75" customHeight="1">
      <c r="A1008" s="16"/>
      <c r="B1008" s="17"/>
      <c r="C1008" s="17"/>
      <c r="D1008" s="17"/>
      <c r="E1008" s="17"/>
      <c r="F1008" s="17"/>
      <c r="G1008" s="17"/>
      <c r="H1008" s="17"/>
      <c r="I1008" s="17"/>
      <c r="J1008" s="18"/>
      <c r="K1008" s="19"/>
      <c r="L1008" s="37"/>
      <c r="M1008" s="37"/>
      <c r="N1008" s="37"/>
      <c r="O1008" s="37"/>
      <c r="P1008" s="37"/>
      <c r="Q1008" s="37"/>
      <c r="R1008" s="37"/>
      <c r="S1008" s="37"/>
      <c r="T1008" s="16"/>
    </row>
    <row r="1009" spans="1:20" s="36" customFormat="1" ht="12.75" customHeight="1">
      <c r="A1009" s="16"/>
      <c r="B1009" s="17"/>
      <c r="C1009" s="17"/>
      <c r="D1009" s="17"/>
      <c r="E1009" s="17"/>
      <c r="F1009" s="17"/>
      <c r="G1009" s="17"/>
      <c r="H1009" s="17"/>
      <c r="I1009" s="17"/>
      <c r="J1009" s="18"/>
      <c r="K1009" s="19"/>
      <c r="L1009" s="37"/>
      <c r="M1009" s="37"/>
      <c r="N1009" s="37"/>
      <c r="O1009" s="37"/>
      <c r="P1009" s="37"/>
      <c r="Q1009" s="37"/>
      <c r="R1009" s="37"/>
      <c r="S1009" s="37"/>
      <c r="T1009" s="16"/>
    </row>
    <row r="1010" spans="1:20" s="36" customFormat="1" ht="12.75" customHeight="1">
      <c r="A1010" s="16"/>
      <c r="B1010" s="17"/>
      <c r="C1010" s="17"/>
      <c r="D1010" s="17"/>
      <c r="E1010" s="17"/>
      <c r="F1010" s="17"/>
      <c r="G1010" s="17"/>
      <c r="H1010" s="17"/>
      <c r="I1010" s="17"/>
      <c r="J1010" s="18"/>
      <c r="K1010" s="19"/>
      <c r="L1010" s="37"/>
      <c r="M1010" s="37"/>
      <c r="N1010" s="37"/>
      <c r="O1010" s="37"/>
      <c r="P1010" s="37"/>
      <c r="Q1010" s="37"/>
      <c r="R1010" s="37"/>
      <c r="S1010" s="37"/>
      <c r="T1010" s="16"/>
    </row>
    <row r="1011" spans="1:20" s="36" customFormat="1" ht="12.75" customHeight="1">
      <c r="A1011" s="16"/>
      <c r="B1011" s="17"/>
      <c r="C1011" s="17"/>
      <c r="D1011" s="17"/>
      <c r="E1011" s="17"/>
      <c r="F1011" s="17"/>
      <c r="G1011" s="17"/>
      <c r="H1011" s="17"/>
      <c r="I1011" s="17"/>
      <c r="J1011" s="18"/>
      <c r="K1011" s="19"/>
      <c r="L1011" s="37"/>
      <c r="M1011" s="37"/>
      <c r="N1011" s="37"/>
      <c r="O1011" s="37"/>
      <c r="P1011" s="37"/>
      <c r="Q1011" s="37"/>
      <c r="R1011" s="37"/>
      <c r="S1011" s="37"/>
      <c r="T1011" s="16"/>
    </row>
    <row r="1012" spans="1:20" s="36" customFormat="1" ht="12.75" customHeight="1">
      <c r="A1012" s="16"/>
      <c r="B1012" s="17"/>
      <c r="C1012" s="17"/>
      <c r="D1012" s="17"/>
      <c r="E1012" s="17"/>
      <c r="F1012" s="17"/>
      <c r="G1012" s="17"/>
      <c r="H1012" s="17"/>
      <c r="I1012" s="17"/>
      <c r="J1012" s="18"/>
      <c r="K1012" s="19"/>
      <c r="L1012" s="37"/>
      <c r="M1012" s="37"/>
      <c r="N1012" s="37"/>
      <c r="O1012" s="37"/>
      <c r="P1012" s="37"/>
      <c r="Q1012" s="37"/>
      <c r="R1012" s="37"/>
      <c r="S1012" s="37"/>
      <c r="T1012" s="16"/>
    </row>
    <row r="1013" spans="1:20" s="36" customFormat="1" ht="12.75" customHeight="1">
      <c r="A1013" s="16"/>
      <c r="B1013" s="17"/>
      <c r="C1013" s="17"/>
      <c r="D1013" s="17"/>
      <c r="E1013" s="17"/>
      <c r="F1013" s="17"/>
      <c r="G1013" s="17"/>
      <c r="H1013" s="17"/>
      <c r="I1013" s="17"/>
      <c r="J1013" s="18"/>
      <c r="K1013" s="19"/>
      <c r="L1013" s="37"/>
      <c r="M1013" s="37"/>
      <c r="N1013" s="37"/>
      <c r="O1013" s="37"/>
      <c r="P1013" s="37"/>
      <c r="Q1013" s="37"/>
      <c r="R1013" s="37"/>
      <c r="S1013" s="37"/>
      <c r="T1013" s="16"/>
    </row>
    <row r="1014" spans="1:20" s="36" customFormat="1" ht="12.75" customHeight="1">
      <c r="A1014" s="16"/>
      <c r="B1014" s="17"/>
      <c r="C1014" s="17"/>
      <c r="D1014" s="17"/>
      <c r="E1014" s="17"/>
      <c r="F1014" s="17"/>
      <c r="G1014" s="17"/>
      <c r="H1014" s="17"/>
      <c r="I1014" s="17"/>
      <c r="J1014" s="18"/>
      <c r="K1014" s="19"/>
      <c r="L1014" s="37"/>
      <c r="M1014" s="37"/>
      <c r="N1014" s="37"/>
      <c r="O1014" s="37"/>
      <c r="P1014" s="37"/>
      <c r="Q1014" s="37"/>
      <c r="R1014" s="37"/>
      <c r="S1014" s="37"/>
      <c r="T1014" s="16"/>
    </row>
    <row r="1015" spans="1:20" s="36" customFormat="1" ht="12.75" customHeight="1">
      <c r="A1015" s="16"/>
      <c r="B1015" s="17"/>
      <c r="C1015" s="17"/>
      <c r="D1015" s="17"/>
      <c r="E1015" s="17"/>
      <c r="F1015" s="17"/>
      <c r="G1015" s="17"/>
      <c r="H1015" s="17"/>
      <c r="I1015" s="17"/>
      <c r="J1015" s="18"/>
      <c r="K1015" s="19"/>
      <c r="L1015" s="37"/>
      <c r="M1015" s="37"/>
      <c r="N1015" s="37"/>
      <c r="O1015" s="37"/>
      <c r="P1015" s="37"/>
      <c r="Q1015" s="37"/>
      <c r="R1015" s="37"/>
      <c r="S1015" s="37"/>
      <c r="T1015" s="16"/>
    </row>
    <row r="1016" spans="1:20" s="36" customFormat="1" ht="12.75" customHeight="1">
      <c r="A1016" s="16"/>
      <c r="B1016" s="17"/>
      <c r="C1016" s="17"/>
      <c r="D1016" s="17"/>
      <c r="E1016" s="17"/>
      <c r="F1016" s="17"/>
      <c r="G1016" s="17"/>
      <c r="H1016" s="17"/>
      <c r="I1016" s="17"/>
      <c r="J1016" s="18"/>
      <c r="K1016" s="19"/>
      <c r="L1016" s="37"/>
      <c r="M1016" s="37"/>
      <c r="N1016" s="37"/>
      <c r="O1016" s="37"/>
      <c r="P1016" s="37"/>
      <c r="Q1016" s="37"/>
      <c r="R1016" s="37"/>
      <c r="S1016" s="37"/>
      <c r="T1016" s="16"/>
    </row>
    <row r="1017" spans="1:20" s="36" customFormat="1" ht="12.75" customHeight="1">
      <c r="A1017" s="16"/>
      <c r="B1017" s="17"/>
      <c r="C1017" s="17"/>
      <c r="D1017" s="17"/>
      <c r="E1017" s="17"/>
      <c r="F1017" s="17"/>
      <c r="G1017" s="17"/>
      <c r="H1017" s="17"/>
      <c r="I1017" s="17"/>
      <c r="J1017" s="18"/>
      <c r="K1017" s="19"/>
      <c r="L1017" s="37"/>
      <c r="M1017" s="37"/>
      <c r="N1017" s="37"/>
      <c r="O1017" s="37"/>
      <c r="P1017" s="37"/>
      <c r="Q1017" s="37"/>
      <c r="R1017" s="37"/>
      <c r="S1017" s="37"/>
      <c r="T1017" s="16"/>
    </row>
    <row r="1018" spans="1:20" s="36" customFormat="1" ht="12.75" customHeight="1">
      <c r="A1018" s="16"/>
      <c r="B1018" s="17"/>
      <c r="C1018" s="17"/>
      <c r="D1018" s="17"/>
      <c r="E1018" s="17"/>
      <c r="F1018" s="17"/>
      <c r="G1018" s="17"/>
      <c r="H1018" s="17"/>
      <c r="I1018" s="17"/>
      <c r="J1018" s="18"/>
      <c r="K1018" s="19"/>
      <c r="L1018" s="37"/>
      <c r="M1018" s="37"/>
      <c r="N1018" s="37"/>
      <c r="O1018" s="37"/>
      <c r="P1018" s="37"/>
      <c r="Q1018" s="37"/>
      <c r="R1018" s="37"/>
      <c r="S1018" s="37"/>
      <c r="T1018" s="16"/>
    </row>
    <row r="1019" spans="1:20" s="36" customFormat="1" ht="12.75" customHeight="1">
      <c r="A1019" s="16"/>
      <c r="B1019" s="17"/>
      <c r="C1019" s="17"/>
      <c r="D1019" s="17"/>
      <c r="E1019" s="17"/>
      <c r="F1019" s="17"/>
      <c r="G1019" s="17"/>
      <c r="H1019" s="17"/>
      <c r="I1019" s="17"/>
      <c r="J1019" s="18"/>
      <c r="K1019" s="19"/>
      <c r="L1019" s="37"/>
      <c r="M1019" s="37"/>
      <c r="N1019" s="37"/>
      <c r="O1019" s="37"/>
      <c r="P1019" s="37"/>
      <c r="Q1019" s="37"/>
      <c r="R1019" s="37"/>
      <c r="S1019" s="37"/>
      <c r="T1019" s="16"/>
    </row>
    <row r="1020" spans="1:20" s="36" customFormat="1" ht="12.75" customHeight="1">
      <c r="A1020" s="16"/>
      <c r="B1020" s="17"/>
      <c r="C1020" s="17"/>
      <c r="D1020" s="17"/>
      <c r="E1020" s="17"/>
      <c r="F1020" s="17"/>
      <c r="G1020" s="17"/>
      <c r="H1020" s="17"/>
      <c r="I1020" s="17"/>
      <c r="J1020" s="18"/>
      <c r="K1020" s="19"/>
      <c r="L1020" s="37"/>
      <c r="M1020" s="37"/>
      <c r="N1020" s="37"/>
      <c r="O1020" s="37"/>
      <c r="P1020" s="37"/>
      <c r="Q1020" s="37"/>
      <c r="R1020" s="37"/>
      <c r="S1020" s="37"/>
      <c r="T1020" s="16"/>
    </row>
    <row r="1021" spans="1:20" s="36" customFormat="1" ht="12.75" customHeight="1">
      <c r="A1021" s="16"/>
      <c r="B1021" s="17"/>
      <c r="C1021" s="17"/>
      <c r="D1021" s="17"/>
      <c r="E1021" s="17"/>
      <c r="F1021" s="17"/>
      <c r="G1021" s="17"/>
      <c r="H1021" s="17"/>
      <c r="I1021" s="17"/>
      <c r="J1021" s="18"/>
      <c r="K1021" s="19"/>
      <c r="L1021" s="37"/>
      <c r="M1021" s="37"/>
      <c r="N1021" s="37"/>
      <c r="O1021" s="37"/>
      <c r="P1021" s="37"/>
      <c r="Q1021" s="37"/>
      <c r="R1021" s="37"/>
      <c r="S1021" s="37"/>
      <c r="T1021" s="16"/>
    </row>
    <row r="1022" spans="1:20" s="36" customFormat="1" ht="12.75" customHeight="1">
      <c r="A1022" s="16"/>
      <c r="B1022" s="17"/>
      <c r="C1022" s="17"/>
      <c r="D1022" s="17"/>
      <c r="E1022" s="17"/>
      <c r="F1022" s="17"/>
      <c r="G1022" s="17"/>
      <c r="H1022" s="17"/>
      <c r="I1022" s="17"/>
      <c r="J1022" s="18"/>
      <c r="K1022" s="19"/>
      <c r="L1022" s="37"/>
      <c r="M1022" s="37"/>
      <c r="N1022" s="37"/>
      <c r="O1022" s="37"/>
      <c r="P1022" s="37"/>
      <c r="Q1022" s="37"/>
      <c r="R1022" s="37"/>
      <c r="S1022" s="37"/>
      <c r="T1022" s="16"/>
    </row>
    <row r="1023" spans="1:20" s="36" customFormat="1" ht="12.75" customHeight="1">
      <c r="A1023" s="16"/>
      <c r="B1023" s="17"/>
      <c r="C1023" s="17"/>
      <c r="D1023" s="17"/>
      <c r="E1023" s="17"/>
      <c r="F1023" s="17"/>
      <c r="G1023" s="17"/>
      <c r="H1023" s="17"/>
      <c r="I1023" s="17"/>
      <c r="J1023" s="18"/>
      <c r="K1023" s="19"/>
      <c r="L1023" s="37"/>
      <c r="M1023" s="37"/>
      <c r="N1023" s="37"/>
      <c r="O1023" s="37"/>
      <c r="P1023" s="37"/>
      <c r="Q1023" s="37"/>
      <c r="R1023" s="37"/>
      <c r="S1023" s="37"/>
      <c r="T1023" s="16"/>
    </row>
    <row r="1024" spans="1:20" s="36" customFormat="1" ht="12.75" customHeight="1">
      <c r="A1024" s="16"/>
      <c r="B1024" s="17"/>
      <c r="C1024" s="17"/>
      <c r="D1024" s="17"/>
      <c r="E1024" s="17"/>
      <c r="F1024" s="17"/>
      <c r="G1024" s="17"/>
      <c r="H1024" s="17"/>
      <c r="I1024" s="17"/>
      <c r="J1024" s="18"/>
      <c r="K1024" s="19"/>
      <c r="L1024" s="37"/>
      <c r="M1024" s="37"/>
      <c r="N1024" s="37"/>
      <c r="O1024" s="37"/>
      <c r="P1024" s="37"/>
      <c r="Q1024" s="37"/>
      <c r="R1024" s="37"/>
      <c r="S1024" s="37"/>
      <c r="T1024" s="16"/>
    </row>
    <row r="1025" spans="1:20" s="36" customFormat="1" ht="12.75" customHeight="1">
      <c r="A1025" s="16"/>
      <c r="B1025" s="17"/>
      <c r="C1025" s="17"/>
      <c r="D1025" s="17"/>
      <c r="E1025" s="17"/>
      <c r="F1025" s="17"/>
      <c r="G1025" s="17"/>
      <c r="H1025" s="17"/>
      <c r="I1025" s="17"/>
      <c r="J1025" s="18"/>
      <c r="K1025" s="19"/>
      <c r="L1025" s="37"/>
      <c r="M1025" s="37"/>
      <c r="N1025" s="37"/>
      <c r="O1025" s="37"/>
      <c r="P1025" s="37"/>
      <c r="Q1025" s="37"/>
      <c r="R1025" s="37"/>
      <c r="S1025" s="37"/>
      <c r="T1025" s="16"/>
    </row>
    <row r="1026" spans="1:20" s="36" customFormat="1" ht="12.75" customHeight="1">
      <c r="A1026" s="16"/>
      <c r="B1026" s="17"/>
      <c r="C1026" s="17"/>
      <c r="D1026" s="17"/>
      <c r="E1026" s="17"/>
      <c r="F1026" s="17"/>
      <c r="G1026" s="17"/>
      <c r="H1026" s="17"/>
      <c r="I1026" s="17"/>
      <c r="J1026" s="18"/>
      <c r="K1026" s="19"/>
      <c r="L1026" s="37"/>
      <c r="M1026" s="37"/>
      <c r="N1026" s="37"/>
      <c r="O1026" s="37"/>
      <c r="P1026" s="37"/>
      <c r="Q1026" s="37"/>
      <c r="R1026" s="37"/>
      <c r="S1026" s="37"/>
      <c r="T1026" s="16"/>
    </row>
    <row r="1027" spans="1:20" s="36" customFormat="1" ht="12.75" customHeight="1">
      <c r="A1027" s="16"/>
      <c r="B1027" s="17"/>
      <c r="C1027" s="17"/>
      <c r="D1027" s="17"/>
      <c r="E1027" s="17"/>
      <c r="F1027" s="17"/>
      <c r="G1027" s="17"/>
      <c r="H1027" s="17"/>
      <c r="I1027" s="17"/>
      <c r="J1027" s="18"/>
      <c r="K1027" s="19"/>
      <c r="L1027" s="37"/>
      <c r="M1027" s="37"/>
      <c r="N1027" s="37"/>
      <c r="O1027" s="37"/>
      <c r="P1027" s="37"/>
      <c r="Q1027" s="37"/>
      <c r="R1027" s="37"/>
      <c r="S1027" s="37"/>
      <c r="T1027" s="16"/>
    </row>
    <row r="1028" spans="1:20" s="36" customFormat="1" ht="12.75" customHeight="1">
      <c r="A1028" s="16"/>
      <c r="B1028" s="17"/>
      <c r="C1028" s="17"/>
      <c r="D1028" s="17"/>
      <c r="E1028" s="17"/>
      <c r="F1028" s="17"/>
      <c r="G1028" s="17"/>
      <c r="H1028" s="17"/>
      <c r="I1028" s="17"/>
      <c r="J1028" s="18"/>
      <c r="K1028" s="19"/>
      <c r="L1028" s="37"/>
      <c r="M1028" s="37"/>
      <c r="N1028" s="37"/>
      <c r="O1028" s="37"/>
      <c r="P1028" s="37"/>
      <c r="Q1028" s="37"/>
      <c r="R1028" s="37"/>
      <c r="S1028" s="37"/>
      <c r="T1028" s="16"/>
    </row>
    <row r="1029" spans="1:20" s="36" customFormat="1" ht="12.75" customHeight="1">
      <c r="A1029" s="16"/>
      <c r="B1029" s="17"/>
      <c r="C1029" s="17"/>
      <c r="D1029" s="17"/>
      <c r="E1029" s="17"/>
      <c r="F1029" s="17"/>
      <c r="G1029" s="17"/>
      <c r="H1029" s="17"/>
      <c r="I1029" s="17"/>
      <c r="J1029" s="18"/>
      <c r="K1029" s="19"/>
      <c r="L1029" s="37"/>
      <c r="M1029" s="37"/>
      <c r="N1029" s="37"/>
      <c r="O1029" s="37"/>
      <c r="P1029" s="37"/>
      <c r="Q1029" s="37"/>
      <c r="R1029" s="37"/>
      <c r="S1029" s="37"/>
      <c r="T1029" s="16"/>
    </row>
    <row r="1030" spans="1:20" s="36" customFormat="1" ht="12.75" customHeight="1">
      <c r="A1030" s="16"/>
      <c r="B1030" s="17"/>
      <c r="C1030" s="17"/>
      <c r="D1030" s="17"/>
      <c r="E1030" s="17"/>
      <c r="F1030" s="17"/>
      <c r="G1030" s="17"/>
      <c r="H1030" s="17"/>
      <c r="I1030" s="17"/>
      <c r="J1030" s="18"/>
      <c r="K1030" s="19"/>
      <c r="L1030" s="37"/>
      <c r="M1030" s="37"/>
      <c r="N1030" s="37"/>
      <c r="O1030" s="37"/>
      <c r="P1030" s="37"/>
      <c r="Q1030" s="37"/>
      <c r="R1030" s="37"/>
      <c r="S1030" s="37"/>
      <c r="T1030" s="16"/>
    </row>
    <row r="1031" spans="1:20" s="36" customFormat="1" ht="12.75" customHeight="1">
      <c r="A1031" s="16"/>
      <c r="B1031" s="17"/>
      <c r="C1031" s="17"/>
      <c r="D1031" s="17"/>
      <c r="E1031" s="17"/>
      <c r="F1031" s="17"/>
      <c r="G1031" s="17"/>
      <c r="H1031" s="17"/>
      <c r="I1031" s="17"/>
      <c r="J1031" s="18"/>
      <c r="K1031" s="19"/>
      <c r="L1031" s="37"/>
      <c r="M1031" s="37"/>
      <c r="N1031" s="37"/>
      <c r="O1031" s="37"/>
      <c r="P1031" s="37"/>
      <c r="Q1031" s="37"/>
      <c r="R1031" s="37"/>
      <c r="S1031" s="37"/>
      <c r="T1031" s="16"/>
    </row>
    <row r="1032" spans="1:20" s="36" customFormat="1" ht="12.75" customHeight="1">
      <c r="A1032" s="16"/>
      <c r="B1032" s="17"/>
      <c r="C1032" s="17"/>
      <c r="D1032" s="17"/>
      <c r="E1032" s="17"/>
      <c r="F1032" s="17"/>
      <c r="G1032" s="17"/>
      <c r="H1032" s="17"/>
      <c r="I1032" s="17"/>
      <c r="J1032" s="18"/>
      <c r="K1032" s="19"/>
      <c r="L1032" s="37"/>
      <c r="M1032" s="37"/>
      <c r="N1032" s="37"/>
      <c r="O1032" s="37"/>
      <c r="P1032" s="37"/>
      <c r="Q1032" s="37"/>
      <c r="R1032" s="37"/>
      <c r="S1032" s="37"/>
      <c r="T1032" s="16"/>
    </row>
    <row r="1033" spans="1:20" s="36" customFormat="1" ht="12.75" customHeight="1">
      <c r="A1033" s="16"/>
      <c r="B1033" s="17"/>
      <c r="C1033" s="17"/>
      <c r="D1033" s="17"/>
      <c r="E1033" s="17"/>
      <c r="F1033" s="17"/>
      <c r="G1033" s="17"/>
      <c r="H1033" s="17"/>
      <c r="I1033" s="17"/>
      <c r="J1033" s="18"/>
      <c r="K1033" s="19"/>
      <c r="L1033" s="37"/>
      <c r="M1033" s="37"/>
      <c r="N1033" s="37"/>
      <c r="O1033" s="37"/>
      <c r="P1033" s="37"/>
      <c r="Q1033" s="37"/>
      <c r="R1033" s="37"/>
      <c r="S1033" s="37"/>
      <c r="T1033" s="16"/>
    </row>
    <row r="1034" spans="1:20" s="36" customFormat="1" ht="12.75" customHeight="1">
      <c r="A1034" s="16"/>
      <c r="B1034" s="17"/>
      <c r="C1034" s="17"/>
      <c r="D1034" s="17"/>
      <c r="E1034" s="17"/>
      <c r="F1034" s="17"/>
      <c r="G1034" s="17"/>
      <c r="H1034" s="17"/>
      <c r="I1034" s="17"/>
      <c r="J1034" s="18"/>
      <c r="K1034" s="19"/>
      <c r="L1034" s="37"/>
      <c r="M1034" s="37"/>
      <c r="N1034" s="37"/>
      <c r="O1034" s="37"/>
      <c r="P1034" s="37"/>
      <c r="Q1034" s="37"/>
      <c r="R1034" s="37"/>
      <c r="S1034" s="37"/>
      <c r="T1034" s="16"/>
    </row>
    <row r="1035" spans="1:20" s="36" customFormat="1" ht="12.75" customHeight="1">
      <c r="A1035" s="16"/>
      <c r="B1035" s="17"/>
      <c r="C1035" s="17"/>
      <c r="D1035" s="17"/>
      <c r="E1035" s="17"/>
      <c r="F1035" s="17"/>
      <c r="G1035" s="17"/>
      <c r="H1035" s="17"/>
      <c r="I1035" s="17"/>
      <c r="J1035" s="18"/>
      <c r="K1035" s="19"/>
      <c r="L1035" s="37"/>
      <c r="M1035" s="37"/>
      <c r="N1035" s="37"/>
      <c r="O1035" s="37"/>
      <c r="P1035" s="37"/>
      <c r="Q1035" s="37"/>
      <c r="R1035" s="37"/>
      <c r="S1035" s="37"/>
      <c r="T1035" s="16"/>
    </row>
    <row r="1036" spans="1:20" s="36" customFormat="1" ht="12.75" customHeight="1">
      <c r="A1036" s="16"/>
      <c r="B1036" s="17"/>
      <c r="C1036" s="17"/>
      <c r="D1036" s="17"/>
      <c r="E1036" s="17"/>
      <c r="F1036" s="17"/>
      <c r="G1036" s="17"/>
      <c r="H1036" s="17"/>
      <c r="I1036" s="17"/>
      <c r="J1036" s="18"/>
      <c r="K1036" s="19"/>
      <c r="L1036" s="37"/>
      <c r="M1036" s="37"/>
      <c r="N1036" s="37"/>
      <c r="O1036" s="37"/>
      <c r="P1036" s="37"/>
      <c r="Q1036" s="37"/>
      <c r="R1036" s="37"/>
      <c r="S1036" s="37"/>
      <c r="T1036" s="16"/>
    </row>
    <row r="1037" spans="1:20" s="36" customFormat="1" ht="12.75" customHeight="1">
      <c r="A1037" s="16"/>
      <c r="B1037" s="17"/>
      <c r="C1037" s="17"/>
      <c r="D1037" s="17"/>
      <c r="E1037" s="17"/>
      <c r="F1037" s="17"/>
      <c r="G1037" s="17"/>
      <c r="H1037" s="17"/>
      <c r="I1037" s="17"/>
      <c r="J1037" s="18"/>
      <c r="K1037" s="19"/>
      <c r="L1037" s="37"/>
      <c r="M1037" s="37"/>
      <c r="N1037" s="37"/>
      <c r="O1037" s="37"/>
      <c r="P1037" s="37"/>
      <c r="Q1037" s="37"/>
      <c r="R1037" s="37"/>
      <c r="S1037" s="37"/>
      <c r="T1037" s="16"/>
    </row>
    <row r="1038" spans="1:20" s="36" customFormat="1" ht="12.75" customHeight="1">
      <c r="A1038" s="16"/>
      <c r="B1038" s="17"/>
      <c r="C1038" s="17"/>
      <c r="D1038" s="17"/>
      <c r="E1038" s="17"/>
      <c r="F1038" s="17"/>
      <c r="G1038" s="17"/>
      <c r="H1038" s="17"/>
      <c r="I1038" s="17"/>
      <c r="J1038" s="18"/>
      <c r="K1038" s="19"/>
      <c r="L1038" s="37"/>
      <c r="M1038" s="37"/>
      <c r="N1038" s="37"/>
      <c r="O1038" s="37"/>
      <c r="P1038" s="37"/>
      <c r="Q1038" s="37"/>
      <c r="R1038" s="37"/>
      <c r="S1038" s="37"/>
      <c r="T1038" s="16"/>
    </row>
    <row r="1039" spans="1:20" s="36" customFormat="1" ht="12.75" customHeight="1">
      <c r="A1039" s="16"/>
      <c r="B1039" s="17"/>
      <c r="C1039" s="17"/>
      <c r="D1039" s="17"/>
      <c r="E1039" s="17"/>
      <c r="F1039" s="17"/>
      <c r="G1039" s="17"/>
      <c r="H1039" s="17"/>
      <c r="I1039" s="17"/>
      <c r="J1039" s="18"/>
      <c r="K1039" s="19"/>
      <c r="L1039" s="37"/>
      <c r="M1039" s="37"/>
      <c r="N1039" s="37"/>
      <c r="O1039" s="37"/>
      <c r="P1039" s="37"/>
      <c r="Q1039" s="37"/>
      <c r="R1039" s="37"/>
      <c r="S1039" s="37"/>
      <c r="T1039" s="16"/>
    </row>
    <row r="1040" spans="1:20" s="36" customFormat="1" ht="12.75" customHeight="1">
      <c r="A1040" s="16"/>
      <c r="B1040" s="17"/>
      <c r="C1040" s="17"/>
      <c r="D1040" s="17"/>
      <c r="E1040" s="17"/>
      <c r="F1040" s="17"/>
      <c r="G1040" s="17"/>
      <c r="H1040" s="17"/>
      <c r="I1040" s="17"/>
      <c r="J1040" s="18"/>
      <c r="K1040" s="19"/>
      <c r="L1040" s="37"/>
      <c r="M1040" s="37"/>
      <c r="N1040" s="37"/>
      <c r="O1040" s="37"/>
      <c r="P1040" s="37"/>
      <c r="Q1040" s="37"/>
      <c r="R1040" s="37"/>
      <c r="S1040" s="37"/>
      <c r="T1040" s="16"/>
    </row>
    <row r="1041" spans="1:20" s="36" customFormat="1" ht="12.75" customHeight="1">
      <c r="A1041" s="16"/>
      <c r="B1041" s="17"/>
      <c r="C1041" s="17"/>
      <c r="D1041" s="17"/>
      <c r="E1041" s="17"/>
      <c r="F1041" s="17"/>
      <c r="G1041" s="17"/>
      <c r="H1041" s="17"/>
      <c r="I1041" s="17"/>
      <c r="J1041" s="18"/>
      <c r="K1041" s="19"/>
      <c r="L1041" s="37"/>
      <c r="M1041" s="37"/>
      <c r="N1041" s="37"/>
      <c r="O1041" s="37"/>
      <c r="P1041" s="37"/>
      <c r="Q1041" s="37"/>
      <c r="R1041" s="37"/>
      <c r="S1041" s="37"/>
      <c r="T1041" s="16"/>
    </row>
    <row r="1042" spans="1:20" s="36" customFormat="1" ht="12.75" customHeight="1">
      <c r="A1042" s="16"/>
      <c r="B1042" s="17"/>
      <c r="C1042" s="17"/>
      <c r="D1042" s="17"/>
      <c r="E1042" s="17"/>
      <c r="F1042" s="17"/>
      <c r="G1042" s="17"/>
      <c r="H1042" s="17"/>
      <c r="I1042" s="17"/>
      <c r="J1042" s="18"/>
      <c r="K1042" s="19"/>
      <c r="L1042" s="37"/>
      <c r="M1042" s="37"/>
      <c r="N1042" s="37"/>
      <c r="O1042" s="37"/>
      <c r="P1042" s="37"/>
      <c r="Q1042" s="37"/>
      <c r="R1042" s="37"/>
      <c r="S1042" s="37"/>
      <c r="T1042" s="16"/>
    </row>
    <row r="1043" spans="1:20" s="36" customFormat="1" ht="12.75" customHeight="1">
      <c r="A1043" s="16"/>
      <c r="B1043" s="17"/>
      <c r="C1043" s="17"/>
      <c r="D1043" s="17"/>
      <c r="E1043" s="17"/>
      <c r="F1043" s="17"/>
      <c r="G1043" s="17"/>
      <c r="H1043" s="17"/>
      <c r="I1043" s="17"/>
      <c r="J1043" s="18"/>
      <c r="K1043" s="19"/>
      <c r="L1043" s="37"/>
      <c r="M1043" s="37"/>
      <c r="N1043" s="37"/>
      <c r="O1043" s="37"/>
      <c r="P1043" s="37"/>
      <c r="Q1043" s="37"/>
      <c r="R1043" s="37"/>
      <c r="S1043" s="37"/>
      <c r="T1043" s="16"/>
    </row>
    <row r="1044" spans="1:20" s="36" customFormat="1" ht="12.75" customHeight="1">
      <c r="A1044" s="16"/>
      <c r="B1044" s="17"/>
      <c r="C1044" s="17"/>
      <c r="D1044" s="17"/>
      <c r="E1044" s="17"/>
      <c r="F1044" s="17"/>
      <c r="G1044" s="17"/>
      <c r="H1044" s="17"/>
      <c r="I1044" s="17"/>
      <c r="J1044" s="18"/>
      <c r="K1044" s="19"/>
      <c r="L1044" s="37"/>
      <c r="M1044" s="37"/>
      <c r="N1044" s="37"/>
      <c r="O1044" s="37"/>
      <c r="P1044" s="37"/>
      <c r="Q1044" s="37"/>
      <c r="R1044" s="37"/>
      <c r="S1044" s="37"/>
      <c r="T1044" s="16"/>
    </row>
    <row r="1045" spans="1:20" s="36" customFormat="1" ht="12.75" customHeight="1">
      <c r="A1045" s="16"/>
      <c r="B1045" s="17"/>
      <c r="C1045" s="17"/>
      <c r="D1045" s="17"/>
      <c r="E1045" s="17"/>
      <c r="F1045" s="17"/>
      <c r="G1045" s="17"/>
      <c r="H1045" s="17"/>
      <c r="I1045" s="17"/>
      <c r="J1045" s="18"/>
      <c r="K1045" s="19"/>
      <c r="L1045" s="37"/>
      <c r="M1045" s="37"/>
      <c r="N1045" s="37"/>
      <c r="O1045" s="37"/>
      <c r="P1045" s="37"/>
      <c r="Q1045" s="37"/>
      <c r="R1045" s="37"/>
      <c r="S1045" s="37"/>
      <c r="T1045" s="16"/>
    </row>
    <row r="1046" spans="1:20" s="36" customFormat="1" ht="12.75" customHeight="1">
      <c r="A1046" s="16"/>
      <c r="B1046" s="17"/>
      <c r="C1046" s="17"/>
      <c r="D1046" s="17"/>
      <c r="E1046" s="17"/>
      <c r="F1046" s="17"/>
      <c r="G1046" s="17"/>
      <c r="H1046" s="17"/>
      <c r="I1046" s="17"/>
      <c r="J1046" s="18"/>
      <c r="K1046" s="19"/>
      <c r="L1046" s="37"/>
      <c r="M1046" s="37"/>
      <c r="N1046" s="37"/>
      <c r="O1046" s="37"/>
      <c r="P1046" s="37"/>
      <c r="Q1046" s="37"/>
      <c r="R1046" s="37"/>
      <c r="S1046" s="37"/>
      <c r="T1046" s="16"/>
    </row>
    <row r="1047" spans="1:20" s="36" customFormat="1" ht="12.75" customHeight="1">
      <c r="A1047" s="16"/>
      <c r="B1047" s="17"/>
      <c r="C1047" s="17"/>
      <c r="D1047" s="17"/>
      <c r="E1047" s="17"/>
      <c r="F1047" s="17"/>
      <c r="G1047" s="17"/>
      <c r="H1047" s="17"/>
      <c r="I1047" s="17"/>
      <c r="J1047" s="18"/>
      <c r="K1047" s="19"/>
      <c r="L1047" s="37"/>
      <c r="M1047" s="37"/>
      <c r="N1047" s="37"/>
      <c r="O1047" s="37"/>
      <c r="P1047" s="37"/>
      <c r="Q1047" s="37"/>
      <c r="R1047" s="37"/>
      <c r="S1047" s="37"/>
      <c r="T1047" s="16"/>
    </row>
    <row r="1048" spans="1:20" s="36" customFormat="1" ht="12.75" customHeight="1">
      <c r="A1048" s="16"/>
      <c r="B1048" s="17"/>
      <c r="C1048" s="17"/>
      <c r="D1048" s="17"/>
      <c r="E1048" s="17"/>
      <c r="F1048" s="17"/>
      <c r="G1048" s="17"/>
      <c r="H1048" s="17"/>
      <c r="I1048" s="17"/>
      <c r="J1048" s="18"/>
      <c r="K1048" s="19"/>
      <c r="L1048" s="37"/>
      <c r="M1048" s="37"/>
      <c r="N1048" s="37"/>
      <c r="O1048" s="37"/>
      <c r="P1048" s="37"/>
      <c r="Q1048" s="37"/>
      <c r="R1048" s="37"/>
      <c r="S1048" s="37"/>
      <c r="T1048" s="16"/>
    </row>
    <row r="1049" spans="1:20" s="36" customFormat="1" ht="12.75" customHeight="1">
      <c r="A1049" s="16"/>
      <c r="B1049" s="17"/>
      <c r="C1049" s="17"/>
      <c r="D1049" s="17"/>
      <c r="E1049" s="17"/>
      <c r="F1049" s="17"/>
      <c r="G1049" s="17"/>
      <c r="H1049" s="17"/>
      <c r="I1049" s="17"/>
      <c r="J1049" s="18"/>
      <c r="K1049" s="19"/>
      <c r="L1049" s="37"/>
      <c r="M1049" s="37"/>
      <c r="N1049" s="37"/>
      <c r="O1049" s="37"/>
      <c r="P1049" s="37"/>
      <c r="Q1049" s="37"/>
      <c r="R1049" s="37"/>
      <c r="S1049" s="37"/>
      <c r="T1049" s="16"/>
    </row>
    <row r="1050" spans="1:20" s="36" customFormat="1" ht="12.75" customHeight="1">
      <c r="A1050" s="16"/>
      <c r="B1050" s="17"/>
      <c r="C1050" s="17"/>
      <c r="D1050" s="17"/>
      <c r="E1050" s="17"/>
      <c r="F1050" s="17"/>
      <c r="G1050" s="17"/>
      <c r="H1050" s="17"/>
      <c r="I1050" s="17"/>
      <c r="J1050" s="18"/>
      <c r="K1050" s="19"/>
      <c r="L1050" s="37"/>
      <c r="M1050" s="37"/>
      <c r="N1050" s="37"/>
      <c r="O1050" s="37"/>
      <c r="P1050" s="37"/>
      <c r="Q1050" s="37"/>
      <c r="R1050" s="37"/>
      <c r="S1050" s="37"/>
      <c r="T1050" s="16"/>
    </row>
    <row r="1051" spans="1:20" s="36" customFormat="1" ht="12.75" customHeight="1">
      <c r="A1051" s="16"/>
      <c r="B1051" s="17"/>
      <c r="C1051" s="17"/>
      <c r="D1051" s="17"/>
      <c r="E1051" s="17"/>
      <c r="F1051" s="17"/>
      <c r="G1051" s="17"/>
      <c r="H1051" s="17"/>
      <c r="I1051" s="17"/>
      <c r="J1051" s="18"/>
      <c r="K1051" s="19"/>
      <c r="L1051" s="37"/>
      <c r="M1051" s="37"/>
      <c r="N1051" s="37"/>
      <c r="O1051" s="37"/>
      <c r="P1051" s="37"/>
      <c r="Q1051" s="37"/>
      <c r="R1051" s="37"/>
      <c r="S1051" s="37"/>
      <c r="T1051" s="16"/>
    </row>
    <row r="1052" spans="1:20" s="36" customFormat="1" ht="12.75" customHeight="1">
      <c r="A1052" s="16"/>
      <c r="B1052" s="17"/>
      <c r="C1052" s="17"/>
      <c r="D1052" s="17"/>
      <c r="E1052" s="17"/>
      <c r="F1052" s="17"/>
      <c r="G1052" s="17"/>
      <c r="H1052" s="17"/>
      <c r="I1052" s="17"/>
      <c r="J1052" s="18"/>
      <c r="K1052" s="19"/>
      <c r="L1052" s="37"/>
      <c r="M1052" s="37"/>
      <c r="N1052" s="37"/>
      <c r="O1052" s="37"/>
      <c r="P1052" s="37"/>
      <c r="Q1052" s="37"/>
      <c r="R1052" s="37"/>
      <c r="S1052" s="37"/>
      <c r="T1052" s="16"/>
    </row>
    <row r="1053" spans="1:20" s="36" customFormat="1" ht="12.75" customHeight="1">
      <c r="A1053" s="16"/>
      <c r="B1053" s="17"/>
      <c r="C1053" s="17"/>
      <c r="D1053" s="17"/>
      <c r="E1053" s="17"/>
      <c r="F1053" s="17"/>
      <c r="G1053" s="17"/>
      <c r="H1053" s="17"/>
      <c r="I1053" s="17"/>
      <c r="J1053" s="18"/>
      <c r="K1053" s="19"/>
      <c r="L1053" s="37"/>
      <c r="M1053" s="37"/>
      <c r="N1053" s="37"/>
      <c r="O1053" s="37"/>
      <c r="P1053" s="37"/>
      <c r="Q1053" s="37"/>
      <c r="R1053" s="37"/>
      <c r="S1053" s="37"/>
      <c r="T1053" s="16"/>
    </row>
    <row r="1054" spans="1:20" s="36" customFormat="1" ht="12.75" customHeight="1">
      <c r="A1054" s="16"/>
      <c r="B1054" s="17"/>
      <c r="C1054" s="17"/>
      <c r="D1054" s="17"/>
      <c r="E1054" s="17"/>
      <c r="F1054" s="17"/>
      <c r="G1054" s="17"/>
      <c r="H1054" s="17"/>
      <c r="I1054" s="17"/>
      <c r="J1054" s="18"/>
      <c r="K1054" s="19"/>
      <c r="L1054" s="37"/>
      <c r="M1054" s="37"/>
      <c r="N1054" s="37"/>
      <c r="O1054" s="37"/>
      <c r="P1054" s="37"/>
      <c r="Q1054" s="37"/>
      <c r="R1054" s="37"/>
      <c r="S1054" s="37"/>
      <c r="T1054" s="16"/>
    </row>
    <row r="1055" spans="1:20" s="36" customFormat="1" ht="12.75" customHeight="1">
      <c r="A1055" s="16"/>
      <c r="B1055" s="17"/>
      <c r="C1055" s="17"/>
      <c r="D1055" s="17"/>
      <c r="E1055" s="17"/>
      <c r="F1055" s="17"/>
      <c r="G1055" s="17"/>
      <c r="H1055" s="17"/>
      <c r="I1055" s="17"/>
      <c r="J1055" s="18"/>
      <c r="K1055" s="19"/>
      <c r="L1055" s="37"/>
      <c r="M1055" s="37"/>
      <c r="N1055" s="37"/>
      <c r="O1055" s="37"/>
      <c r="P1055" s="37"/>
      <c r="Q1055" s="37"/>
      <c r="R1055" s="37"/>
      <c r="S1055" s="37"/>
      <c r="T1055" s="16"/>
    </row>
    <row r="1056" spans="1:20" s="36" customFormat="1" ht="12.75" customHeight="1">
      <c r="A1056" s="16"/>
      <c r="B1056" s="17"/>
      <c r="C1056" s="17"/>
      <c r="D1056" s="17"/>
      <c r="E1056" s="17"/>
      <c r="F1056" s="17"/>
      <c r="G1056" s="17"/>
      <c r="H1056" s="17"/>
      <c r="I1056" s="17"/>
      <c r="J1056" s="18"/>
      <c r="K1056" s="19"/>
      <c r="L1056" s="37"/>
      <c r="M1056" s="37"/>
      <c r="N1056" s="37"/>
      <c r="O1056" s="37"/>
      <c r="P1056" s="37"/>
      <c r="Q1056" s="37"/>
      <c r="R1056" s="37"/>
      <c r="S1056" s="37"/>
      <c r="T1056" s="16"/>
    </row>
    <row r="1057" spans="1:20" s="36" customFormat="1" ht="12.75" customHeight="1">
      <c r="A1057" s="16"/>
      <c r="B1057" s="17"/>
      <c r="C1057" s="17"/>
      <c r="D1057" s="17"/>
      <c r="E1057" s="17"/>
      <c r="F1057" s="17"/>
      <c r="G1057" s="17"/>
      <c r="H1057" s="17"/>
      <c r="I1057" s="17"/>
      <c r="J1057" s="18"/>
      <c r="K1057" s="19"/>
      <c r="L1057" s="37"/>
      <c r="M1057" s="37"/>
      <c r="N1057" s="37"/>
      <c r="O1057" s="37"/>
      <c r="P1057" s="37"/>
      <c r="Q1057" s="37"/>
      <c r="R1057" s="37"/>
      <c r="S1057" s="37"/>
      <c r="T1057" s="16"/>
    </row>
    <row r="1058" spans="1:20" s="36" customFormat="1" ht="12.75" customHeight="1">
      <c r="A1058" s="16"/>
      <c r="B1058" s="17"/>
      <c r="C1058" s="17"/>
      <c r="D1058" s="17"/>
      <c r="E1058" s="17"/>
      <c r="F1058" s="17"/>
      <c r="G1058" s="17"/>
      <c r="H1058" s="17"/>
      <c r="I1058" s="17"/>
      <c r="J1058" s="18"/>
      <c r="K1058" s="19"/>
      <c r="L1058" s="37"/>
      <c r="M1058" s="37"/>
      <c r="N1058" s="37"/>
      <c r="O1058" s="37"/>
      <c r="P1058" s="37"/>
      <c r="Q1058" s="37"/>
      <c r="R1058" s="37"/>
      <c r="S1058" s="37"/>
      <c r="T1058" s="16"/>
    </row>
    <row r="1059" spans="1:20" s="36" customFormat="1" ht="12.75" customHeight="1">
      <c r="A1059" s="16"/>
      <c r="B1059" s="17"/>
      <c r="C1059" s="17"/>
      <c r="D1059" s="17"/>
      <c r="E1059" s="17"/>
      <c r="F1059" s="17"/>
      <c r="G1059" s="17"/>
      <c r="H1059" s="17"/>
      <c r="I1059" s="17"/>
      <c r="J1059" s="18"/>
      <c r="K1059" s="19"/>
      <c r="L1059" s="37"/>
      <c r="M1059" s="37"/>
      <c r="N1059" s="37"/>
      <c r="O1059" s="37"/>
      <c r="P1059" s="37"/>
      <c r="Q1059" s="37"/>
      <c r="R1059" s="37"/>
      <c r="S1059" s="37"/>
      <c r="T1059" s="16"/>
    </row>
    <row r="1060" spans="1:20" s="36" customFormat="1" ht="12.75" customHeight="1">
      <c r="A1060" s="16"/>
      <c r="B1060" s="17"/>
      <c r="C1060" s="17"/>
      <c r="D1060" s="17"/>
      <c r="E1060" s="17"/>
      <c r="F1060" s="17"/>
      <c r="G1060" s="17"/>
      <c r="H1060" s="17"/>
      <c r="I1060" s="17"/>
      <c r="J1060" s="18"/>
      <c r="K1060" s="19"/>
      <c r="L1060" s="37"/>
      <c r="M1060" s="37"/>
      <c r="N1060" s="37"/>
      <c r="O1060" s="37"/>
      <c r="P1060" s="37"/>
      <c r="Q1060" s="37"/>
      <c r="R1060" s="37"/>
      <c r="S1060" s="37"/>
      <c r="T1060" s="16"/>
    </row>
    <row r="1061" spans="1:20" s="36" customFormat="1" ht="12.75" customHeight="1">
      <c r="A1061" s="16"/>
      <c r="B1061" s="17"/>
      <c r="C1061" s="17"/>
      <c r="D1061" s="17"/>
      <c r="E1061" s="17"/>
      <c r="F1061" s="17"/>
      <c r="G1061" s="17"/>
      <c r="H1061" s="17"/>
      <c r="I1061" s="17"/>
      <c r="J1061" s="18"/>
      <c r="K1061" s="19"/>
      <c r="L1061" s="37"/>
      <c r="M1061" s="37"/>
      <c r="N1061" s="37"/>
      <c r="O1061" s="37"/>
      <c r="P1061" s="37"/>
      <c r="Q1061" s="37"/>
      <c r="R1061" s="37"/>
      <c r="S1061" s="37"/>
      <c r="T1061" s="16"/>
    </row>
    <row r="1062" spans="1:20" s="36" customFormat="1" ht="12.75" customHeight="1">
      <c r="A1062" s="16"/>
      <c r="B1062" s="17"/>
      <c r="C1062" s="17"/>
      <c r="D1062" s="17"/>
      <c r="E1062" s="17"/>
      <c r="F1062" s="17"/>
      <c r="G1062" s="17"/>
      <c r="H1062" s="17"/>
      <c r="I1062" s="17"/>
      <c r="J1062" s="18"/>
      <c r="K1062" s="19"/>
      <c r="L1062" s="37"/>
      <c r="M1062" s="37"/>
      <c r="N1062" s="37"/>
      <c r="O1062" s="37"/>
      <c r="P1062" s="37"/>
      <c r="Q1062" s="37"/>
      <c r="R1062" s="37"/>
      <c r="S1062" s="37"/>
      <c r="T1062" s="16"/>
    </row>
    <row r="1063" spans="1:20" s="36" customFormat="1" ht="12.75" customHeight="1">
      <c r="A1063" s="16"/>
      <c r="B1063" s="17"/>
      <c r="C1063" s="17"/>
      <c r="D1063" s="17"/>
      <c r="E1063" s="17"/>
      <c r="F1063" s="17"/>
      <c r="G1063" s="17"/>
      <c r="H1063" s="17"/>
      <c r="I1063" s="17"/>
      <c r="J1063" s="18"/>
      <c r="K1063" s="19"/>
      <c r="L1063" s="37"/>
      <c r="M1063" s="37"/>
      <c r="N1063" s="37"/>
      <c r="O1063" s="37"/>
      <c r="P1063" s="37"/>
      <c r="Q1063" s="37"/>
      <c r="R1063" s="37"/>
      <c r="S1063" s="37"/>
      <c r="T1063" s="16"/>
    </row>
    <row r="1064" spans="1:20" s="36" customFormat="1" ht="12.75" customHeight="1">
      <c r="A1064" s="16"/>
      <c r="B1064" s="17"/>
      <c r="C1064" s="17"/>
      <c r="D1064" s="17"/>
      <c r="E1064" s="17"/>
      <c r="F1064" s="17"/>
      <c r="G1064" s="17"/>
      <c r="H1064" s="17"/>
      <c r="I1064" s="17"/>
      <c r="J1064" s="18"/>
      <c r="K1064" s="19"/>
      <c r="L1064" s="37"/>
      <c r="M1064" s="37"/>
      <c r="N1064" s="37"/>
      <c r="O1064" s="37"/>
      <c r="P1064" s="37"/>
      <c r="Q1064" s="37"/>
      <c r="R1064" s="37"/>
      <c r="S1064" s="37"/>
      <c r="T1064" s="16"/>
    </row>
    <row r="1065" spans="1:20" s="36" customFormat="1" ht="12.75" customHeight="1">
      <c r="A1065" s="16"/>
      <c r="B1065" s="17"/>
      <c r="C1065" s="17"/>
      <c r="D1065" s="17"/>
      <c r="E1065" s="17"/>
      <c r="F1065" s="17"/>
      <c r="G1065" s="17"/>
      <c r="H1065" s="17"/>
      <c r="I1065" s="17"/>
      <c r="J1065" s="18"/>
      <c r="K1065" s="19"/>
      <c r="L1065" s="37"/>
      <c r="M1065" s="37"/>
      <c r="N1065" s="37"/>
      <c r="O1065" s="37"/>
      <c r="P1065" s="37"/>
      <c r="Q1065" s="37"/>
      <c r="R1065" s="37"/>
      <c r="S1065" s="37"/>
      <c r="T1065" s="16"/>
    </row>
    <row r="1066" spans="1:20" s="36" customFormat="1" ht="12.75" customHeight="1">
      <c r="A1066" s="16"/>
      <c r="B1066" s="17"/>
      <c r="C1066" s="17"/>
      <c r="D1066" s="17"/>
      <c r="E1066" s="17"/>
      <c r="F1066" s="17"/>
      <c r="G1066" s="17"/>
      <c r="H1066" s="17"/>
      <c r="I1066" s="17"/>
      <c r="J1066" s="18"/>
      <c r="K1066" s="19"/>
      <c r="L1066" s="37"/>
      <c r="M1066" s="37"/>
      <c r="N1066" s="37"/>
      <c r="O1066" s="37"/>
      <c r="P1066" s="37"/>
      <c r="Q1066" s="37"/>
      <c r="R1066" s="37"/>
      <c r="S1066" s="37"/>
      <c r="T1066" s="16"/>
    </row>
    <row r="1067" spans="1:20" s="36" customFormat="1" ht="12.75" customHeight="1">
      <c r="A1067" s="16"/>
      <c r="B1067" s="17"/>
      <c r="C1067" s="17"/>
      <c r="D1067" s="17"/>
      <c r="E1067" s="17"/>
      <c r="F1067" s="17"/>
      <c r="G1067" s="17"/>
      <c r="H1067" s="17"/>
      <c r="I1067" s="17"/>
      <c r="J1067" s="18"/>
      <c r="K1067" s="19"/>
      <c r="L1067" s="37"/>
      <c r="M1067" s="37"/>
      <c r="N1067" s="37"/>
      <c r="O1067" s="37"/>
      <c r="P1067" s="37"/>
      <c r="Q1067" s="37"/>
      <c r="R1067" s="37"/>
      <c r="S1067" s="37"/>
      <c r="T1067" s="16"/>
    </row>
    <row r="1068" spans="1:20" s="36" customFormat="1" ht="12.75" customHeight="1">
      <c r="A1068" s="16"/>
      <c r="B1068" s="17"/>
      <c r="C1068" s="17"/>
      <c r="D1068" s="17"/>
      <c r="E1068" s="17"/>
      <c r="F1068" s="17"/>
      <c r="G1068" s="17"/>
      <c r="H1068" s="17"/>
      <c r="I1068" s="17"/>
      <c r="J1068" s="18"/>
      <c r="K1068" s="19"/>
      <c r="L1068" s="37"/>
      <c r="M1068" s="37"/>
      <c r="N1068" s="37"/>
      <c r="O1068" s="37"/>
      <c r="P1068" s="37"/>
      <c r="Q1068" s="37"/>
      <c r="R1068" s="37"/>
      <c r="S1068" s="37"/>
      <c r="T1068" s="16"/>
    </row>
    <row r="1069" spans="1:20" s="36" customFormat="1" ht="12.75" customHeight="1">
      <c r="A1069" s="16"/>
      <c r="B1069" s="17"/>
      <c r="C1069" s="17"/>
      <c r="D1069" s="17"/>
      <c r="E1069" s="17"/>
      <c r="F1069" s="17"/>
      <c r="G1069" s="17"/>
      <c r="H1069" s="17"/>
      <c r="I1069" s="17"/>
      <c r="J1069" s="18"/>
      <c r="K1069" s="19"/>
      <c r="L1069" s="37"/>
      <c r="M1069" s="37"/>
      <c r="N1069" s="37"/>
      <c r="O1069" s="37"/>
      <c r="P1069" s="37"/>
      <c r="Q1069" s="37"/>
      <c r="R1069" s="37"/>
      <c r="S1069" s="37"/>
      <c r="T1069" s="16"/>
    </row>
    <row r="1070" spans="1:20" s="36" customFormat="1" ht="12.75" customHeight="1">
      <c r="A1070" s="16"/>
      <c r="B1070" s="17"/>
      <c r="C1070" s="17"/>
      <c r="D1070" s="17"/>
      <c r="E1070" s="17"/>
      <c r="F1070" s="17"/>
      <c r="G1070" s="17"/>
      <c r="H1070" s="17"/>
      <c r="I1070" s="17"/>
      <c r="J1070" s="18"/>
      <c r="K1070" s="19"/>
      <c r="L1070" s="37"/>
      <c r="M1070" s="37"/>
      <c r="N1070" s="37"/>
      <c r="O1070" s="37"/>
      <c r="P1070" s="37"/>
      <c r="Q1070" s="37"/>
      <c r="R1070" s="37"/>
      <c r="S1070" s="37"/>
      <c r="T1070" s="16"/>
    </row>
    <row r="1071" spans="1:20" s="36" customFormat="1" ht="12.75" customHeight="1">
      <c r="A1071" s="16"/>
      <c r="B1071" s="17"/>
      <c r="C1071" s="17"/>
      <c r="D1071" s="17"/>
      <c r="E1071" s="17"/>
      <c r="F1071" s="17"/>
      <c r="G1071" s="17"/>
      <c r="H1071" s="17"/>
      <c r="I1071" s="17"/>
      <c r="J1071" s="18"/>
      <c r="K1071" s="19"/>
      <c r="L1071" s="37"/>
      <c r="M1071" s="37"/>
      <c r="N1071" s="37"/>
      <c r="O1071" s="37"/>
      <c r="P1071" s="37"/>
      <c r="Q1071" s="37"/>
      <c r="R1071" s="37"/>
      <c r="S1071" s="37"/>
      <c r="T1071" s="16"/>
    </row>
    <row r="1072" spans="1:20" s="36" customFormat="1" ht="12.75" customHeight="1">
      <c r="A1072" s="16"/>
      <c r="B1072" s="17"/>
      <c r="C1072" s="17"/>
      <c r="D1072" s="17"/>
      <c r="E1072" s="17"/>
      <c r="F1072" s="17"/>
      <c r="G1072" s="17"/>
      <c r="H1072" s="17"/>
      <c r="I1072" s="17"/>
      <c r="J1072" s="18"/>
      <c r="K1072" s="19"/>
      <c r="L1072" s="37"/>
      <c r="M1072" s="37"/>
      <c r="N1072" s="37"/>
      <c r="O1072" s="37"/>
      <c r="P1072" s="37"/>
      <c r="Q1072" s="37"/>
      <c r="R1072" s="37"/>
      <c r="S1072" s="37"/>
      <c r="T1072" s="16"/>
    </row>
    <row r="1073" spans="1:20" s="36" customFormat="1" ht="12.75" customHeight="1">
      <c r="A1073" s="16"/>
      <c r="B1073" s="17"/>
      <c r="C1073" s="17"/>
      <c r="D1073" s="17"/>
      <c r="E1073" s="17"/>
      <c r="F1073" s="17"/>
      <c r="G1073" s="17"/>
      <c r="H1073" s="17"/>
      <c r="I1073" s="17"/>
      <c r="J1073" s="18"/>
      <c r="K1073" s="19"/>
      <c r="L1073" s="37"/>
      <c r="M1073" s="37"/>
      <c r="N1073" s="37"/>
      <c r="O1073" s="37"/>
      <c r="P1073" s="37"/>
      <c r="Q1073" s="37"/>
      <c r="R1073" s="37"/>
      <c r="S1073" s="37"/>
      <c r="T1073" s="16"/>
    </row>
    <row r="1074" spans="1:20" s="36" customFormat="1" ht="12.75" customHeight="1">
      <c r="A1074" s="16"/>
      <c r="B1074" s="17"/>
      <c r="C1074" s="17"/>
      <c r="D1074" s="17"/>
      <c r="E1074" s="17"/>
      <c r="F1074" s="17"/>
      <c r="G1074" s="17"/>
      <c r="H1074" s="17"/>
      <c r="I1074" s="17"/>
      <c r="J1074" s="18"/>
      <c r="K1074" s="19"/>
      <c r="L1074" s="37"/>
      <c r="M1074" s="37"/>
      <c r="N1074" s="37"/>
      <c r="O1074" s="37"/>
      <c r="P1074" s="37"/>
      <c r="Q1074" s="37"/>
      <c r="R1074" s="37"/>
      <c r="S1074" s="37"/>
      <c r="T1074" s="16"/>
    </row>
    <row r="1075" spans="1:20" s="36" customFormat="1" ht="12.75" customHeight="1">
      <c r="A1075" s="16"/>
      <c r="B1075" s="17"/>
      <c r="C1075" s="17"/>
      <c r="D1075" s="17"/>
      <c r="E1075" s="17"/>
      <c r="F1075" s="17"/>
      <c r="G1075" s="17"/>
      <c r="H1075" s="17"/>
      <c r="I1075" s="17"/>
      <c r="J1075" s="18"/>
      <c r="K1075" s="19"/>
      <c r="L1075" s="37"/>
      <c r="M1075" s="37"/>
      <c r="N1075" s="37"/>
      <c r="O1075" s="37"/>
      <c r="P1075" s="37"/>
      <c r="Q1075" s="37"/>
      <c r="R1075" s="37"/>
      <c r="S1075" s="37"/>
      <c r="T1075" s="16"/>
    </row>
    <row r="1076" spans="1:20" s="36" customFormat="1" ht="12.75" customHeight="1">
      <c r="A1076" s="16"/>
      <c r="B1076" s="17"/>
      <c r="C1076" s="17"/>
      <c r="D1076" s="17"/>
      <c r="E1076" s="17"/>
      <c r="F1076" s="17"/>
      <c r="G1076" s="17"/>
      <c r="H1076" s="17"/>
      <c r="I1076" s="17"/>
      <c r="J1076" s="18"/>
      <c r="K1076" s="19"/>
      <c r="L1076" s="37"/>
      <c r="M1076" s="37"/>
      <c r="N1076" s="37"/>
      <c r="O1076" s="37"/>
      <c r="P1076" s="37"/>
      <c r="Q1076" s="37"/>
      <c r="R1076" s="37"/>
      <c r="S1076" s="37"/>
      <c r="T1076" s="16"/>
    </row>
    <row r="1077" spans="1:20" s="36" customFormat="1" ht="12.75" customHeight="1">
      <c r="A1077" s="16"/>
      <c r="B1077" s="17"/>
      <c r="C1077" s="17"/>
      <c r="D1077" s="17"/>
      <c r="E1077" s="17"/>
      <c r="F1077" s="17"/>
      <c r="G1077" s="17"/>
      <c r="H1077" s="17"/>
      <c r="I1077" s="17"/>
      <c r="J1077" s="18"/>
      <c r="K1077" s="19"/>
      <c r="L1077" s="37"/>
      <c r="M1077" s="37"/>
      <c r="N1077" s="37"/>
      <c r="O1077" s="37"/>
      <c r="P1077" s="37"/>
      <c r="Q1077" s="37"/>
      <c r="R1077" s="37"/>
      <c r="S1077" s="37"/>
      <c r="T1077" s="16"/>
    </row>
    <row r="1078" spans="1:20" s="36" customFormat="1" ht="12.75" customHeight="1">
      <c r="A1078" s="16"/>
      <c r="B1078" s="17"/>
      <c r="C1078" s="17"/>
      <c r="D1078" s="17"/>
      <c r="E1078" s="17"/>
      <c r="F1078" s="17"/>
      <c r="G1078" s="17"/>
      <c r="H1078" s="17"/>
      <c r="I1078" s="17"/>
      <c r="J1078" s="18"/>
      <c r="K1078" s="19"/>
      <c r="L1078" s="37"/>
      <c r="M1078" s="37"/>
      <c r="N1078" s="37"/>
      <c r="O1078" s="37"/>
      <c r="P1078" s="37"/>
      <c r="Q1078" s="37"/>
      <c r="R1078" s="37"/>
      <c r="S1078" s="37"/>
      <c r="T1078" s="16"/>
    </row>
    <row r="1079" spans="1:20" s="36" customFormat="1" ht="12.75" customHeight="1">
      <c r="A1079" s="16"/>
      <c r="B1079" s="17"/>
      <c r="C1079" s="17"/>
      <c r="D1079" s="17"/>
      <c r="E1079" s="17"/>
      <c r="F1079" s="17"/>
      <c r="G1079" s="17"/>
      <c r="H1079" s="17"/>
      <c r="I1079" s="17"/>
      <c r="J1079" s="18"/>
      <c r="K1079" s="19"/>
      <c r="L1079" s="37"/>
      <c r="M1079" s="37"/>
      <c r="N1079" s="37"/>
      <c r="O1079" s="37"/>
      <c r="P1079" s="37"/>
      <c r="Q1079" s="37"/>
      <c r="R1079" s="37"/>
      <c r="S1079" s="37"/>
      <c r="T1079" s="16"/>
    </row>
    <row r="1080" spans="1:20" s="36" customFormat="1" ht="12.75" customHeight="1">
      <c r="A1080" s="16"/>
      <c r="B1080" s="17"/>
      <c r="C1080" s="17"/>
      <c r="D1080" s="17"/>
      <c r="E1080" s="17"/>
      <c r="F1080" s="17"/>
      <c r="G1080" s="17"/>
      <c r="H1080" s="17"/>
      <c r="I1080" s="17"/>
      <c r="J1080" s="18"/>
      <c r="K1080" s="19"/>
      <c r="L1080" s="37"/>
      <c r="M1080" s="37"/>
      <c r="N1080" s="37"/>
      <c r="O1080" s="37"/>
      <c r="P1080" s="37"/>
      <c r="Q1080" s="37"/>
      <c r="R1080" s="37"/>
      <c r="S1080" s="37"/>
      <c r="T1080" s="16"/>
    </row>
    <row r="1081" spans="1:20" s="36" customFormat="1" ht="12.75" customHeight="1">
      <c r="A1081" s="16"/>
      <c r="B1081" s="17"/>
      <c r="C1081" s="17"/>
      <c r="D1081" s="17"/>
      <c r="E1081" s="17"/>
      <c r="F1081" s="17"/>
      <c r="G1081" s="17"/>
      <c r="H1081" s="17"/>
      <c r="I1081" s="17"/>
      <c r="J1081" s="18"/>
      <c r="K1081" s="19"/>
      <c r="L1081" s="37"/>
      <c r="M1081" s="37"/>
      <c r="N1081" s="37"/>
      <c r="O1081" s="37"/>
      <c r="P1081" s="37"/>
      <c r="Q1081" s="37"/>
      <c r="R1081" s="37"/>
      <c r="S1081" s="37"/>
      <c r="T1081" s="16"/>
    </row>
    <row r="1082" spans="1:20" s="36" customFormat="1" ht="12.75" customHeight="1">
      <c r="A1082" s="16"/>
      <c r="B1082" s="17"/>
      <c r="C1082" s="17"/>
      <c r="D1082" s="17"/>
      <c r="E1082" s="17"/>
      <c r="F1082" s="17"/>
      <c r="G1082" s="17"/>
      <c r="H1082" s="17"/>
      <c r="I1082" s="17"/>
      <c r="J1082" s="18"/>
      <c r="K1082" s="19"/>
      <c r="L1082" s="37"/>
      <c r="M1082" s="37"/>
      <c r="N1082" s="37"/>
      <c r="O1082" s="37"/>
      <c r="P1082" s="37"/>
      <c r="Q1082" s="37"/>
      <c r="R1082" s="37"/>
      <c r="S1082" s="37"/>
      <c r="T1082" s="16"/>
    </row>
    <row r="1083" spans="1:20" s="36" customFormat="1" ht="12.75" customHeight="1">
      <c r="A1083" s="16"/>
      <c r="B1083" s="17"/>
      <c r="C1083" s="17"/>
      <c r="D1083" s="17"/>
      <c r="E1083" s="17"/>
      <c r="F1083" s="17"/>
      <c r="G1083" s="17"/>
      <c r="H1083" s="17"/>
      <c r="I1083" s="17"/>
      <c r="J1083" s="18"/>
      <c r="K1083" s="19"/>
      <c r="L1083" s="37"/>
      <c r="M1083" s="37"/>
      <c r="N1083" s="37"/>
      <c r="O1083" s="37"/>
      <c r="P1083" s="37"/>
      <c r="Q1083" s="37"/>
      <c r="R1083" s="37"/>
      <c r="S1083" s="37"/>
      <c r="T1083" s="16"/>
    </row>
    <row r="1084" spans="1:20" s="36" customFormat="1" ht="12.75" customHeight="1">
      <c r="A1084" s="16"/>
      <c r="B1084" s="17"/>
      <c r="C1084" s="17"/>
      <c r="D1084" s="17"/>
      <c r="E1084" s="17"/>
      <c r="F1084" s="17"/>
      <c r="G1084" s="17"/>
      <c r="H1084" s="17"/>
      <c r="I1084" s="17"/>
      <c r="J1084" s="18"/>
      <c r="K1084" s="19"/>
      <c r="L1084" s="37"/>
      <c r="M1084" s="37"/>
      <c r="N1084" s="37"/>
      <c r="O1084" s="37"/>
      <c r="P1084" s="37"/>
      <c r="Q1084" s="37"/>
      <c r="R1084" s="37"/>
      <c r="S1084" s="37"/>
      <c r="T1084" s="16"/>
    </row>
    <row r="1085" spans="1:20" s="36" customFormat="1" ht="12.75" customHeight="1">
      <c r="A1085" s="16"/>
      <c r="B1085" s="17"/>
      <c r="C1085" s="17"/>
      <c r="D1085" s="17"/>
      <c r="E1085" s="17"/>
      <c r="F1085" s="17"/>
      <c r="G1085" s="17"/>
      <c r="H1085" s="17"/>
      <c r="I1085" s="17"/>
      <c r="J1085" s="18"/>
      <c r="K1085" s="19"/>
      <c r="L1085" s="37"/>
      <c r="M1085" s="37"/>
      <c r="N1085" s="37"/>
      <c r="O1085" s="37"/>
      <c r="P1085" s="37"/>
      <c r="Q1085" s="37"/>
      <c r="R1085" s="37"/>
      <c r="S1085" s="37"/>
      <c r="T1085" s="16"/>
    </row>
    <row r="1086" spans="1:20" s="36" customFormat="1" ht="12.75" customHeight="1">
      <c r="A1086" s="16"/>
      <c r="B1086" s="17"/>
      <c r="C1086" s="17"/>
      <c r="D1086" s="17"/>
      <c r="E1086" s="17"/>
      <c r="F1086" s="17"/>
      <c r="G1086" s="17"/>
      <c r="H1086" s="17"/>
      <c r="I1086" s="17"/>
      <c r="J1086" s="18"/>
      <c r="K1086" s="19"/>
      <c r="L1086" s="37"/>
      <c r="M1086" s="37"/>
      <c r="N1086" s="37"/>
      <c r="O1086" s="37"/>
      <c r="P1086" s="37"/>
      <c r="Q1086" s="37"/>
      <c r="R1086" s="37"/>
      <c r="S1086" s="37"/>
      <c r="T1086" s="16"/>
    </row>
    <row r="1087" spans="1:20" s="36" customFormat="1" ht="12.75" customHeight="1">
      <c r="A1087" s="16"/>
      <c r="B1087" s="17"/>
      <c r="C1087" s="17"/>
      <c r="D1087" s="17"/>
      <c r="E1087" s="17"/>
      <c r="F1087" s="17"/>
      <c r="G1087" s="17"/>
      <c r="H1087" s="17"/>
      <c r="I1087" s="17"/>
      <c r="J1087" s="18"/>
      <c r="K1087" s="19"/>
      <c r="L1087" s="37"/>
      <c r="M1087" s="37"/>
      <c r="N1087" s="37"/>
      <c r="O1087" s="37"/>
      <c r="P1087" s="37"/>
      <c r="Q1087" s="37"/>
      <c r="R1087" s="37"/>
      <c r="S1087" s="37"/>
      <c r="T1087" s="16"/>
    </row>
    <row r="1088" spans="1:20" s="36" customFormat="1" ht="12.75" customHeight="1">
      <c r="A1088" s="16"/>
      <c r="B1088" s="17"/>
      <c r="C1088" s="17"/>
      <c r="D1088" s="17"/>
      <c r="E1088" s="17"/>
      <c r="F1088" s="17"/>
      <c r="G1088" s="17"/>
      <c r="H1088" s="17"/>
      <c r="I1088" s="17"/>
      <c r="J1088" s="18"/>
      <c r="K1088" s="19"/>
      <c r="L1088" s="37"/>
      <c r="M1088" s="37"/>
      <c r="N1088" s="37"/>
      <c r="O1088" s="37"/>
      <c r="P1088" s="37"/>
      <c r="Q1088" s="37"/>
      <c r="R1088" s="37"/>
      <c r="S1088" s="37"/>
      <c r="T1088" s="16"/>
    </row>
    <row r="1089" spans="1:20" s="36" customFormat="1" ht="12.75" customHeight="1">
      <c r="A1089" s="16"/>
      <c r="B1089" s="17"/>
      <c r="C1089" s="17"/>
      <c r="D1089" s="17"/>
      <c r="E1089" s="17"/>
      <c r="F1089" s="17"/>
      <c r="G1089" s="17"/>
      <c r="H1089" s="17"/>
      <c r="I1089" s="17"/>
      <c r="J1089" s="18"/>
      <c r="K1089" s="19"/>
      <c r="L1089" s="37"/>
      <c r="M1089" s="37"/>
      <c r="N1089" s="37"/>
      <c r="O1089" s="37"/>
      <c r="P1089" s="37"/>
      <c r="Q1089" s="37"/>
      <c r="R1089" s="37"/>
      <c r="S1089" s="37"/>
      <c r="T1089" s="16"/>
    </row>
    <row r="1090" spans="1:20" s="36" customFormat="1" ht="12.75" customHeight="1">
      <c r="A1090" s="16"/>
      <c r="B1090" s="17"/>
      <c r="C1090" s="17"/>
      <c r="D1090" s="17"/>
      <c r="E1090" s="17"/>
      <c r="F1090" s="17"/>
      <c r="G1090" s="17"/>
      <c r="H1090" s="17"/>
      <c r="I1090" s="17"/>
      <c r="J1090" s="18"/>
      <c r="K1090" s="19"/>
      <c r="L1090" s="37"/>
      <c r="M1090" s="37"/>
      <c r="N1090" s="37"/>
      <c r="O1090" s="37"/>
      <c r="P1090" s="37"/>
      <c r="Q1090" s="37"/>
      <c r="R1090" s="37"/>
      <c r="S1090" s="37"/>
      <c r="T1090" s="16"/>
    </row>
    <row r="1091" spans="1:20" s="36" customFormat="1" ht="12.75" customHeight="1">
      <c r="A1091" s="16"/>
      <c r="B1091" s="17"/>
      <c r="C1091" s="17"/>
      <c r="D1091" s="17"/>
      <c r="E1091" s="17"/>
      <c r="F1091" s="17"/>
      <c r="G1091" s="17"/>
      <c r="H1091" s="17"/>
      <c r="I1091" s="17"/>
      <c r="J1091" s="18"/>
      <c r="K1091" s="19"/>
      <c r="L1091" s="37"/>
      <c r="M1091" s="37"/>
      <c r="N1091" s="37"/>
      <c r="O1091" s="37"/>
      <c r="P1091" s="37"/>
      <c r="Q1091" s="37"/>
      <c r="R1091" s="37"/>
      <c r="S1091" s="37"/>
      <c r="T1091" s="16"/>
    </row>
    <row r="1092" spans="1:20" s="36" customFormat="1" ht="12.75" customHeight="1">
      <c r="A1092" s="16"/>
      <c r="B1092" s="17"/>
      <c r="C1092" s="17"/>
      <c r="D1092" s="17"/>
      <c r="E1092" s="17"/>
      <c r="F1092" s="17"/>
      <c r="G1092" s="17"/>
      <c r="H1092" s="17"/>
      <c r="I1092" s="17"/>
      <c r="J1092" s="18"/>
      <c r="K1092" s="19"/>
      <c r="L1092" s="37"/>
      <c r="M1092" s="37"/>
      <c r="N1092" s="37"/>
      <c r="O1092" s="37"/>
      <c r="P1092" s="37"/>
      <c r="Q1092" s="37"/>
      <c r="R1092" s="37"/>
      <c r="S1092" s="37"/>
      <c r="T1092" s="16"/>
    </row>
    <row r="1093" spans="1:20" s="36" customFormat="1" ht="12.75" customHeight="1">
      <c r="A1093" s="16"/>
      <c r="B1093" s="17"/>
      <c r="C1093" s="17"/>
      <c r="D1093" s="17"/>
      <c r="E1093" s="17"/>
      <c r="F1093" s="17"/>
      <c r="G1093" s="17"/>
      <c r="H1093" s="17"/>
      <c r="I1093" s="17"/>
      <c r="J1093" s="18"/>
      <c r="K1093" s="19"/>
      <c r="L1093" s="37"/>
      <c r="M1093" s="37"/>
      <c r="N1093" s="37"/>
      <c r="O1093" s="37"/>
      <c r="P1093" s="37"/>
      <c r="Q1093" s="37"/>
      <c r="R1093" s="37"/>
      <c r="S1093" s="37"/>
      <c r="T1093" s="16"/>
    </row>
    <row r="1094" spans="1:20" s="36" customFormat="1" ht="12.75" customHeight="1">
      <c r="A1094" s="16"/>
      <c r="B1094" s="17"/>
      <c r="C1094" s="17"/>
      <c r="D1094" s="17"/>
      <c r="E1094" s="17"/>
      <c r="F1094" s="17"/>
      <c r="G1094" s="17"/>
      <c r="H1094" s="17"/>
      <c r="I1094" s="17"/>
      <c r="J1094" s="18"/>
      <c r="K1094" s="19"/>
      <c r="L1094" s="37"/>
      <c r="M1094" s="37"/>
      <c r="N1094" s="37"/>
      <c r="O1094" s="37"/>
      <c r="P1094" s="37"/>
      <c r="Q1094" s="37"/>
      <c r="R1094" s="37"/>
      <c r="S1094" s="37"/>
      <c r="T1094" s="16"/>
    </row>
    <row r="1095" spans="1:20" s="36" customFormat="1" ht="12.75" customHeight="1">
      <c r="A1095" s="16"/>
      <c r="B1095" s="17"/>
      <c r="C1095" s="17"/>
      <c r="D1095" s="17"/>
      <c r="E1095" s="17"/>
      <c r="F1095" s="17"/>
      <c r="G1095" s="17"/>
      <c r="H1095" s="17"/>
      <c r="I1095" s="17"/>
      <c r="J1095" s="18"/>
      <c r="K1095" s="19"/>
      <c r="L1095" s="37"/>
      <c r="M1095" s="37"/>
      <c r="N1095" s="37"/>
      <c r="O1095" s="37"/>
      <c r="P1095" s="37"/>
      <c r="Q1095" s="37"/>
      <c r="R1095" s="37"/>
      <c r="S1095" s="37"/>
      <c r="T1095" s="16"/>
    </row>
    <row r="1096" spans="1:20" s="36" customFormat="1" ht="12.75" customHeight="1">
      <c r="A1096" s="16"/>
      <c r="B1096" s="17"/>
      <c r="C1096" s="17"/>
      <c r="D1096" s="17"/>
      <c r="E1096" s="17"/>
      <c r="F1096" s="17"/>
      <c r="G1096" s="17"/>
      <c r="H1096" s="17"/>
      <c r="I1096" s="17"/>
      <c r="J1096" s="18"/>
      <c r="K1096" s="19"/>
      <c r="L1096" s="37"/>
      <c r="M1096" s="37"/>
      <c r="N1096" s="37"/>
      <c r="O1096" s="37"/>
      <c r="P1096" s="37"/>
      <c r="Q1096" s="37"/>
      <c r="R1096" s="37"/>
      <c r="S1096" s="37"/>
      <c r="T1096" s="16"/>
    </row>
    <row r="1097" spans="1:20" s="36" customFormat="1" ht="12.75" customHeight="1">
      <c r="A1097" s="16"/>
      <c r="B1097" s="17"/>
      <c r="C1097" s="17"/>
      <c r="D1097" s="17"/>
      <c r="E1097" s="17"/>
      <c r="F1097" s="17"/>
      <c r="G1097" s="17"/>
      <c r="H1097" s="17"/>
      <c r="I1097" s="17"/>
      <c r="J1097" s="18"/>
      <c r="K1097" s="19"/>
      <c r="L1097" s="37"/>
      <c r="M1097" s="37"/>
      <c r="N1097" s="37"/>
      <c r="O1097" s="37"/>
      <c r="P1097" s="37"/>
      <c r="Q1097" s="37"/>
      <c r="R1097" s="37"/>
      <c r="S1097" s="37"/>
      <c r="T1097" s="16"/>
    </row>
    <row r="1098" spans="1:20" s="36" customFormat="1" ht="12.75" customHeight="1">
      <c r="A1098" s="16"/>
      <c r="B1098" s="17"/>
      <c r="C1098" s="17"/>
      <c r="D1098" s="17"/>
      <c r="E1098" s="17"/>
      <c r="F1098" s="17"/>
      <c r="G1098" s="17"/>
      <c r="H1098" s="17"/>
      <c r="I1098" s="17"/>
      <c r="J1098" s="18"/>
      <c r="K1098" s="19"/>
      <c r="L1098" s="37"/>
      <c r="M1098" s="37"/>
      <c r="N1098" s="37"/>
      <c r="O1098" s="37"/>
      <c r="P1098" s="37"/>
      <c r="Q1098" s="37"/>
      <c r="R1098" s="37"/>
      <c r="S1098" s="37"/>
      <c r="T1098" s="16"/>
    </row>
    <row r="1099" spans="1:20" s="36" customFormat="1" ht="12.75" customHeight="1">
      <c r="A1099" s="16"/>
      <c r="B1099" s="17"/>
      <c r="C1099" s="17"/>
      <c r="D1099" s="17"/>
      <c r="E1099" s="17"/>
      <c r="F1099" s="17"/>
      <c r="G1099" s="17"/>
      <c r="H1099" s="17"/>
      <c r="I1099" s="17"/>
      <c r="J1099" s="18"/>
      <c r="K1099" s="19"/>
      <c r="L1099" s="37"/>
      <c r="M1099" s="37"/>
      <c r="N1099" s="37"/>
      <c r="O1099" s="37"/>
      <c r="P1099" s="37"/>
      <c r="Q1099" s="37"/>
      <c r="R1099" s="37"/>
      <c r="S1099" s="37"/>
      <c r="T1099" s="16"/>
    </row>
    <row r="1100" spans="1:20" s="36" customFormat="1" ht="12.75" customHeight="1">
      <c r="A1100" s="16"/>
      <c r="B1100" s="17"/>
      <c r="C1100" s="17"/>
      <c r="D1100" s="17"/>
      <c r="E1100" s="17"/>
      <c r="F1100" s="17"/>
      <c r="G1100" s="17"/>
      <c r="H1100" s="17"/>
      <c r="I1100" s="17"/>
      <c r="J1100" s="18"/>
      <c r="K1100" s="19"/>
      <c r="L1100" s="37"/>
      <c r="M1100" s="37"/>
      <c r="N1100" s="37"/>
      <c r="O1100" s="37"/>
      <c r="P1100" s="37"/>
      <c r="Q1100" s="37"/>
      <c r="R1100" s="37"/>
      <c r="S1100" s="37"/>
      <c r="T1100" s="16"/>
    </row>
    <row r="1101" spans="1:20" s="36" customFormat="1" ht="12.75" customHeight="1">
      <c r="A1101" s="16"/>
      <c r="B1101" s="17"/>
      <c r="C1101" s="17"/>
      <c r="D1101" s="17"/>
      <c r="E1101" s="17"/>
      <c r="F1101" s="17"/>
      <c r="G1101" s="17"/>
      <c r="H1101" s="17"/>
      <c r="I1101" s="17"/>
      <c r="J1101" s="18"/>
      <c r="K1101" s="19"/>
      <c r="L1101" s="37"/>
      <c r="M1101" s="37"/>
      <c r="N1101" s="37"/>
      <c r="O1101" s="37"/>
      <c r="P1101" s="37"/>
      <c r="Q1101" s="37"/>
      <c r="R1101" s="37"/>
      <c r="S1101" s="37"/>
      <c r="T1101" s="16"/>
    </row>
    <row r="1102" spans="1:20" s="36" customFormat="1" ht="12.75" customHeight="1">
      <c r="A1102" s="16"/>
      <c r="B1102" s="17"/>
      <c r="C1102" s="17"/>
      <c r="D1102" s="17"/>
      <c r="E1102" s="17"/>
      <c r="F1102" s="17"/>
      <c r="G1102" s="17"/>
      <c r="H1102" s="17"/>
      <c r="I1102" s="17"/>
      <c r="J1102" s="18"/>
      <c r="K1102" s="19"/>
      <c r="L1102" s="37"/>
      <c r="M1102" s="37"/>
      <c r="N1102" s="37"/>
      <c r="O1102" s="37"/>
      <c r="P1102" s="37"/>
      <c r="Q1102" s="37"/>
      <c r="R1102" s="37"/>
      <c r="S1102" s="37"/>
      <c r="T1102" s="16"/>
    </row>
    <row r="1103" spans="1:20" s="36" customFormat="1" ht="12.75" customHeight="1">
      <c r="A1103" s="16"/>
      <c r="B1103" s="17"/>
      <c r="C1103" s="17"/>
      <c r="D1103" s="17"/>
      <c r="E1103" s="17"/>
      <c r="F1103" s="17"/>
      <c r="G1103" s="17"/>
      <c r="H1103" s="17"/>
      <c r="I1103" s="17"/>
      <c r="J1103" s="18"/>
      <c r="K1103" s="19"/>
      <c r="L1103" s="37"/>
      <c r="M1103" s="37"/>
      <c r="N1103" s="37"/>
      <c r="O1103" s="37"/>
      <c r="P1103" s="37"/>
      <c r="Q1103" s="37"/>
      <c r="R1103" s="37"/>
      <c r="S1103" s="37"/>
      <c r="T1103" s="16"/>
    </row>
    <row r="1104" spans="1:20" s="36" customFormat="1" ht="12.75" customHeight="1">
      <c r="A1104" s="16"/>
      <c r="B1104" s="17"/>
      <c r="C1104" s="17"/>
      <c r="D1104" s="17"/>
      <c r="E1104" s="17"/>
      <c r="F1104" s="17"/>
      <c r="G1104" s="17"/>
      <c r="H1104" s="17"/>
      <c r="I1104" s="17"/>
      <c r="J1104" s="18"/>
      <c r="K1104" s="19"/>
      <c r="L1104" s="37"/>
      <c r="M1104" s="37"/>
      <c r="N1104" s="37"/>
      <c r="O1104" s="37"/>
      <c r="P1104" s="37"/>
      <c r="Q1104" s="37"/>
      <c r="R1104" s="37"/>
      <c r="S1104" s="37"/>
      <c r="T1104" s="16"/>
    </row>
    <row r="1105" spans="1:20" s="36" customFormat="1" ht="12.75" customHeight="1">
      <c r="A1105" s="16"/>
      <c r="B1105" s="17"/>
      <c r="C1105" s="17"/>
      <c r="D1105" s="17"/>
      <c r="E1105" s="17"/>
      <c r="F1105" s="17"/>
      <c r="G1105" s="17"/>
      <c r="H1105" s="17"/>
      <c r="I1105" s="17"/>
      <c r="J1105" s="18"/>
      <c r="K1105" s="19"/>
      <c r="L1105" s="37"/>
      <c r="M1105" s="37"/>
      <c r="N1105" s="37"/>
      <c r="O1105" s="37"/>
      <c r="P1105" s="37"/>
      <c r="Q1105" s="37"/>
      <c r="R1105" s="37"/>
      <c r="S1105" s="37"/>
      <c r="T1105" s="16"/>
    </row>
    <row r="1106" spans="1:20" s="36" customFormat="1" ht="12.75" customHeight="1">
      <c r="A1106" s="16"/>
      <c r="B1106" s="17"/>
      <c r="C1106" s="17"/>
      <c r="D1106" s="17"/>
      <c r="E1106" s="17"/>
      <c r="F1106" s="17"/>
      <c r="G1106" s="17"/>
      <c r="H1106" s="17"/>
      <c r="I1106" s="17"/>
      <c r="J1106" s="18"/>
      <c r="K1106" s="19"/>
      <c r="L1106" s="37"/>
      <c r="M1106" s="37"/>
      <c r="N1106" s="37"/>
      <c r="O1106" s="37"/>
      <c r="P1106" s="37"/>
      <c r="Q1106" s="37"/>
      <c r="R1106" s="37"/>
      <c r="S1106" s="37"/>
      <c r="T1106" s="16"/>
    </row>
    <row r="1107" spans="1:20" s="36" customFormat="1" ht="12.75" customHeight="1">
      <c r="A1107" s="16"/>
      <c r="B1107" s="17"/>
      <c r="C1107" s="17"/>
      <c r="D1107" s="17"/>
      <c r="E1107" s="17"/>
      <c r="F1107" s="17"/>
      <c r="G1107" s="17"/>
      <c r="H1107" s="17"/>
      <c r="I1107" s="17"/>
      <c r="J1107" s="18"/>
      <c r="K1107" s="19"/>
      <c r="L1107" s="37"/>
      <c r="M1107" s="37"/>
      <c r="N1107" s="37"/>
      <c r="O1107" s="37"/>
      <c r="P1107" s="37"/>
      <c r="Q1107" s="37"/>
      <c r="R1107" s="37"/>
      <c r="S1107" s="37"/>
      <c r="T1107" s="16"/>
    </row>
    <row r="1108" spans="1:20" s="36" customFormat="1" ht="12.75" customHeight="1">
      <c r="A1108" s="16"/>
      <c r="B1108" s="17"/>
      <c r="C1108" s="17"/>
      <c r="D1108" s="17"/>
      <c r="E1108" s="17"/>
      <c r="F1108" s="17"/>
      <c r="G1108" s="17"/>
      <c r="H1108" s="17"/>
      <c r="I1108" s="17"/>
      <c r="J1108" s="18"/>
      <c r="K1108" s="19"/>
      <c r="L1108" s="37"/>
      <c r="M1108" s="37"/>
      <c r="N1108" s="37"/>
      <c r="O1108" s="37"/>
      <c r="P1108" s="37"/>
      <c r="Q1108" s="37"/>
      <c r="R1108" s="37"/>
      <c r="S1108" s="37"/>
      <c r="T1108" s="16"/>
    </row>
    <row r="1109" spans="1:20" s="36" customFormat="1" ht="12.75" customHeight="1">
      <c r="A1109" s="16"/>
      <c r="B1109" s="17"/>
      <c r="C1109" s="17"/>
      <c r="D1109" s="17"/>
      <c r="E1109" s="17"/>
      <c r="F1109" s="17"/>
      <c r="G1109" s="17"/>
      <c r="H1109" s="17"/>
      <c r="I1109" s="17"/>
      <c r="J1109" s="18"/>
      <c r="K1109" s="19"/>
      <c r="L1109" s="37"/>
      <c r="M1109" s="37"/>
      <c r="N1109" s="37"/>
      <c r="O1109" s="37"/>
      <c r="P1109" s="37"/>
      <c r="Q1109" s="37"/>
      <c r="R1109" s="37"/>
      <c r="S1109" s="37"/>
      <c r="T1109" s="16"/>
    </row>
    <row r="1110" spans="1:20" s="36" customFormat="1" ht="12.75" customHeight="1">
      <c r="A1110" s="16"/>
      <c r="B1110" s="17"/>
      <c r="C1110" s="17"/>
      <c r="D1110" s="17"/>
      <c r="E1110" s="17"/>
      <c r="F1110" s="17"/>
      <c r="G1110" s="17"/>
      <c r="H1110" s="17"/>
      <c r="I1110" s="17"/>
      <c r="J1110" s="18"/>
      <c r="K1110" s="19"/>
      <c r="L1110" s="37"/>
      <c r="M1110" s="37"/>
      <c r="N1110" s="37"/>
      <c r="O1110" s="37"/>
      <c r="P1110" s="37"/>
      <c r="Q1110" s="37"/>
      <c r="R1110" s="37"/>
      <c r="S1110" s="37"/>
      <c r="T1110" s="16"/>
    </row>
    <row r="1111" spans="1:20" s="36" customFormat="1" ht="12.75" customHeight="1">
      <c r="A1111" s="16"/>
      <c r="B1111" s="17"/>
      <c r="C1111" s="17"/>
      <c r="D1111" s="17"/>
      <c r="E1111" s="17"/>
      <c r="F1111" s="17"/>
      <c r="G1111" s="17"/>
      <c r="H1111" s="17"/>
      <c r="I1111" s="17"/>
      <c r="J1111" s="18"/>
      <c r="K1111" s="19"/>
      <c r="L1111" s="37"/>
      <c r="M1111" s="37"/>
      <c r="N1111" s="37"/>
      <c r="O1111" s="37"/>
      <c r="P1111" s="37"/>
      <c r="Q1111" s="37"/>
      <c r="R1111" s="37"/>
      <c r="S1111" s="37"/>
      <c r="T1111" s="16"/>
    </row>
    <row r="1112" spans="1:20" s="36" customFormat="1" ht="12.75" customHeight="1">
      <c r="A1112" s="16"/>
      <c r="B1112" s="17"/>
      <c r="C1112" s="17"/>
      <c r="D1112" s="17"/>
      <c r="E1112" s="17"/>
      <c r="F1112" s="17"/>
      <c r="G1112" s="17"/>
      <c r="H1112" s="17"/>
      <c r="I1112" s="17"/>
      <c r="J1112" s="18"/>
      <c r="K1112" s="19"/>
      <c r="L1112" s="37"/>
      <c r="M1112" s="37"/>
      <c r="N1112" s="37"/>
      <c r="O1112" s="37"/>
      <c r="P1112" s="37"/>
      <c r="Q1112" s="37"/>
      <c r="R1112" s="37"/>
      <c r="S1112" s="37"/>
      <c r="T1112" s="16"/>
    </row>
    <row r="1113" spans="1:20" s="36" customFormat="1" ht="12.75" customHeight="1">
      <c r="A1113" s="16"/>
      <c r="B1113" s="17"/>
      <c r="C1113" s="17"/>
      <c r="D1113" s="17"/>
      <c r="E1113" s="17"/>
      <c r="F1113" s="17"/>
      <c r="G1113" s="17"/>
      <c r="H1113" s="17"/>
      <c r="I1113" s="17"/>
      <c r="J1113" s="18"/>
      <c r="K1113" s="19"/>
      <c r="L1113" s="37"/>
      <c r="M1113" s="37"/>
      <c r="N1113" s="37"/>
      <c r="O1113" s="37"/>
      <c r="P1113" s="37"/>
      <c r="Q1113" s="37"/>
      <c r="R1113" s="37"/>
      <c r="S1113" s="37"/>
      <c r="T1113" s="16"/>
    </row>
    <row r="1114" spans="1:20" s="36" customFormat="1" ht="12.75" customHeight="1">
      <c r="A1114" s="16"/>
      <c r="B1114" s="17"/>
      <c r="C1114" s="17"/>
      <c r="D1114" s="17"/>
      <c r="E1114" s="17"/>
      <c r="F1114" s="17"/>
      <c r="G1114" s="17"/>
      <c r="H1114" s="17"/>
      <c r="I1114" s="17"/>
      <c r="J1114" s="18"/>
      <c r="K1114" s="19"/>
      <c r="L1114" s="37"/>
      <c r="M1114" s="37"/>
      <c r="N1114" s="37"/>
      <c r="O1114" s="37"/>
      <c r="P1114" s="37"/>
      <c r="Q1114" s="37"/>
      <c r="R1114" s="37"/>
      <c r="S1114" s="37"/>
      <c r="T1114" s="16"/>
    </row>
    <row r="1115" spans="1:20" s="36" customFormat="1" ht="12.75" customHeight="1">
      <c r="A1115" s="16"/>
      <c r="B1115" s="17"/>
      <c r="C1115" s="17"/>
      <c r="D1115" s="17"/>
      <c r="E1115" s="17"/>
      <c r="F1115" s="17"/>
      <c r="G1115" s="17"/>
      <c r="H1115" s="17"/>
      <c r="I1115" s="17"/>
      <c r="J1115" s="18"/>
      <c r="K1115" s="19"/>
      <c r="L1115" s="37"/>
      <c r="M1115" s="37"/>
      <c r="N1115" s="37"/>
      <c r="O1115" s="37"/>
      <c r="P1115" s="37"/>
      <c r="Q1115" s="37"/>
      <c r="R1115" s="37"/>
      <c r="S1115" s="37"/>
      <c r="T1115" s="16"/>
    </row>
    <row r="1116" spans="1:20" s="36" customFormat="1" ht="12.75" customHeight="1">
      <c r="A1116" s="16"/>
      <c r="B1116" s="17"/>
      <c r="C1116" s="17"/>
      <c r="D1116" s="17"/>
      <c r="E1116" s="17"/>
      <c r="F1116" s="17"/>
      <c r="G1116" s="17"/>
      <c r="H1116" s="17"/>
      <c r="I1116" s="17"/>
      <c r="J1116" s="18"/>
      <c r="K1116" s="19"/>
      <c r="L1116" s="37"/>
      <c r="M1116" s="37"/>
      <c r="N1116" s="37"/>
      <c r="O1116" s="37"/>
      <c r="P1116" s="37"/>
      <c r="Q1116" s="37"/>
      <c r="R1116" s="37"/>
      <c r="S1116" s="37"/>
      <c r="T1116" s="16"/>
    </row>
    <row r="1117" spans="1:20" s="36" customFormat="1" ht="12.75" customHeight="1">
      <c r="A1117" s="16"/>
      <c r="B1117" s="17"/>
      <c r="C1117" s="17"/>
      <c r="D1117" s="17"/>
      <c r="E1117" s="17"/>
      <c r="F1117" s="17"/>
      <c r="G1117" s="17"/>
      <c r="H1117" s="17"/>
      <c r="I1117" s="17"/>
      <c r="J1117" s="18"/>
      <c r="K1117" s="19"/>
      <c r="L1117" s="37"/>
      <c r="M1117" s="37"/>
      <c r="N1117" s="37"/>
      <c r="O1117" s="37"/>
      <c r="P1117" s="37"/>
      <c r="Q1117" s="37"/>
      <c r="R1117" s="37"/>
      <c r="S1117" s="37"/>
      <c r="T1117" s="16"/>
    </row>
    <row r="1118" spans="1:20" s="36" customFormat="1" ht="12.75" customHeight="1">
      <c r="A1118" s="16"/>
      <c r="B1118" s="17"/>
      <c r="C1118" s="17"/>
      <c r="D1118" s="17"/>
      <c r="E1118" s="17"/>
      <c r="F1118" s="17"/>
      <c r="G1118" s="17"/>
      <c r="H1118" s="17"/>
      <c r="I1118" s="17"/>
      <c r="J1118" s="18"/>
      <c r="K1118" s="19"/>
      <c r="L1118" s="37"/>
      <c r="M1118" s="37"/>
      <c r="N1118" s="37"/>
      <c r="O1118" s="37"/>
      <c r="P1118" s="37"/>
      <c r="Q1118" s="37"/>
      <c r="R1118" s="37"/>
      <c r="S1118" s="37"/>
      <c r="T1118" s="16"/>
    </row>
    <row r="1119" spans="1:20" s="36" customFormat="1" ht="12.75" customHeight="1">
      <c r="A1119" s="16"/>
      <c r="B1119" s="17"/>
      <c r="C1119" s="17"/>
      <c r="D1119" s="17"/>
      <c r="E1119" s="17"/>
      <c r="F1119" s="17"/>
      <c r="G1119" s="17"/>
      <c r="H1119" s="17"/>
      <c r="I1119" s="17"/>
      <c r="J1119" s="18"/>
      <c r="K1119" s="19"/>
      <c r="L1119" s="37"/>
      <c r="M1119" s="37"/>
      <c r="N1119" s="37"/>
      <c r="O1119" s="37"/>
      <c r="P1119" s="37"/>
      <c r="Q1119" s="37"/>
      <c r="R1119" s="37"/>
      <c r="S1119" s="37"/>
      <c r="T1119" s="16"/>
    </row>
    <row r="1120" spans="1:20" s="36" customFormat="1" ht="12.75" customHeight="1">
      <c r="A1120" s="16"/>
      <c r="B1120" s="17"/>
      <c r="C1120" s="17"/>
      <c r="D1120" s="17"/>
      <c r="E1120" s="17"/>
      <c r="F1120" s="17"/>
      <c r="G1120" s="17"/>
      <c r="H1120" s="17"/>
      <c r="I1120" s="17"/>
      <c r="J1120" s="18"/>
      <c r="K1120" s="19"/>
      <c r="L1120" s="37"/>
      <c r="M1120" s="37"/>
      <c r="N1120" s="37"/>
      <c r="O1120" s="37"/>
      <c r="P1120" s="37"/>
      <c r="Q1120" s="37"/>
      <c r="R1120" s="37"/>
      <c r="S1120" s="37"/>
      <c r="T1120" s="16"/>
    </row>
    <row r="1121" spans="1:20" s="36" customFormat="1" ht="12.75" customHeight="1">
      <c r="A1121" s="16"/>
      <c r="B1121" s="17"/>
      <c r="C1121" s="17"/>
      <c r="D1121" s="17"/>
      <c r="E1121" s="17"/>
      <c r="F1121" s="17"/>
      <c r="G1121" s="17"/>
      <c r="H1121" s="17"/>
      <c r="I1121" s="17"/>
      <c r="J1121" s="18"/>
      <c r="K1121" s="19"/>
      <c r="L1121" s="37"/>
      <c r="M1121" s="37"/>
      <c r="N1121" s="37"/>
      <c r="O1121" s="37"/>
      <c r="P1121" s="37"/>
      <c r="Q1121" s="37"/>
      <c r="R1121" s="37"/>
      <c r="S1121" s="37"/>
      <c r="T1121" s="16"/>
    </row>
    <row r="1122" spans="1:20" s="36" customFormat="1" ht="12.75" customHeight="1">
      <c r="A1122" s="16"/>
      <c r="B1122" s="17"/>
      <c r="C1122" s="17"/>
      <c r="D1122" s="17"/>
      <c r="E1122" s="17"/>
      <c r="F1122" s="17"/>
      <c r="G1122" s="17"/>
      <c r="H1122" s="17"/>
      <c r="I1122" s="17"/>
      <c r="J1122" s="18"/>
      <c r="K1122" s="19"/>
      <c r="L1122" s="37"/>
      <c r="M1122" s="37"/>
      <c r="N1122" s="37"/>
      <c r="O1122" s="37"/>
      <c r="P1122" s="37"/>
      <c r="Q1122" s="37"/>
      <c r="R1122" s="37"/>
      <c r="S1122" s="37"/>
      <c r="T1122" s="16"/>
    </row>
    <row r="1123" spans="1:20" s="36" customFormat="1" ht="12.75" customHeight="1">
      <c r="A1123" s="16"/>
      <c r="B1123" s="17"/>
      <c r="C1123" s="17"/>
      <c r="D1123" s="17"/>
      <c r="E1123" s="17"/>
      <c r="F1123" s="17"/>
      <c r="G1123" s="17"/>
      <c r="H1123" s="17"/>
      <c r="I1123" s="17"/>
      <c r="J1123" s="18"/>
      <c r="K1123" s="19"/>
      <c r="L1123" s="37"/>
      <c r="M1123" s="37"/>
      <c r="N1123" s="37"/>
      <c r="O1123" s="37"/>
      <c r="P1123" s="37"/>
      <c r="Q1123" s="37"/>
      <c r="R1123" s="37"/>
      <c r="S1123" s="37"/>
      <c r="T1123" s="16"/>
    </row>
    <row r="1124" spans="1:20" s="36" customFormat="1" ht="12.75" customHeight="1">
      <c r="A1124" s="16"/>
      <c r="B1124" s="17"/>
      <c r="C1124" s="17"/>
      <c r="D1124" s="17"/>
      <c r="E1124" s="17"/>
      <c r="F1124" s="17"/>
      <c r="G1124" s="17"/>
      <c r="H1124" s="17"/>
      <c r="I1124" s="17"/>
      <c r="J1124" s="18"/>
      <c r="K1124" s="19"/>
      <c r="L1124" s="37"/>
      <c r="M1124" s="37"/>
      <c r="N1124" s="37"/>
      <c r="O1124" s="37"/>
      <c r="P1124" s="37"/>
      <c r="Q1124" s="37"/>
      <c r="R1124" s="37"/>
      <c r="S1124" s="37"/>
      <c r="T1124" s="16"/>
    </row>
    <row r="1125" spans="1:20" s="36" customFormat="1" ht="12.75" customHeight="1">
      <c r="A1125" s="16"/>
      <c r="B1125" s="17"/>
      <c r="C1125" s="17"/>
      <c r="D1125" s="17"/>
      <c r="E1125" s="17"/>
      <c r="F1125" s="17"/>
      <c r="G1125" s="17"/>
      <c r="H1125" s="17"/>
      <c r="I1125" s="17"/>
      <c r="J1125" s="18"/>
      <c r="K1125" s="19"/>
      <c r="L1125" s="37"/>
      <c r="M1125" s="37"/>
      <c r="N1125" s="37"/>
      <c r="O1125" s="37"/>
      <c r="P1125" s="37"/>
      <c r="Q1125" s="37"/>
      <c r="R1125" s="37"/>
      <c r="S1125" s="37"/>
      <c r="T1125" s="16"/>
    </row>
    <row r="1126" spans="1:20" s="36" customFormat="1" ht="12.75" customHeight="1">
      <c r="A1126" s="16"/>
      <c r="B1126" s="17"/>
      <c r="C1126" s="17"/>
      <c r="D1126" s="17"/>
      <c r="E1126" s="17"/>
      <c r="F1126" s="17"/>
      <c r="G1126" s="17"/>
      <c r="H1126" s="17"/>
      <c r="I1126" s="17"/>
      <c r="J1126" s="18"/>
      <c r="K1126" s="19"/>
      <c r="L1126" s="37"/>
      <c r="M1126" s="37"/>
      <c r="N1126" s="37"/>
      <c r="O1126" s="37"/>
      <c r="P1126" s="37"/>
      <c r="Q1126" s="37"/>
      <c r="R1126" s="37"/>
      <c r="S1126" s="37"/>
      <c r="T1126" s="16"/>
    </row>
    <row r="1127" spans="1:20" s="36" customFormat="1" ht="12.75" customHeight="1">
      <c r="A1127" s="16"/>
      <c r="B1127" s="17"/>
      <c r="C1127" s="17"/>
      <c r="D1127" s="17"/>
      <c r="E1127" s="17"/>
      <c r="F1127" s="17"/>
      <c r="G1127" s="17"/>
      <c r="H1127" s="17"/>
      <c r="I1127" s="17"/>
      <c r="J1127" s="18"/>
      <c r="K1127" s="19"/>
      <c r="L1127" s="37"/>
      <c r="M1127" s="37"/>
      <c r="N1127" s="37"/>
      <c r="O1127" s="37"/>
      <c r="P1127" s="37"/>
      <c r="Q1127" s="37"/>
      <c r="R1127" s="37"/>
      <c r="S1127" s="37"/>
      <c r="T1127" s="16"/>
    </row>
    <row r="1128" spans="1:20" s="36" customFormat="1" ht="12.75" customHeight="1">
      <c r="A1128" s="16"/>
      <c r="B1128" s="17"/>
      <c r="C1128" s="17"/>
      <c r="D1128" s="17"/>
      <c r="E1128" s="17"/>
      <c r="F1128" s="17"/>
      <c r="G1128" s="17"/>
      <c r="H1128" s="17"/>
      <c r="I1128" s="17"/>
      <c r="J1128" s="18"/>
      <c r="K1128" s="19"/>
      <c r="L1128" s="37"/>
      <c r="M1128" s="37"/>
      <c r="N1128" s="37"/>
      <c r="O1128" s="37"/>
      <c r="P1128" s="37"/>
      <c r="Q1128" s="37"/>
      <c r="R1128" s="37"/>
      <c r="S1128" s="37"/>
      <c r="T1128" s="16"/>
    </row>
    <row r="1129" spans="1:20" s="36" customFormat="1" ht="12.75" customHeight="1">
      <c r="A1129" s="16"/>
      <c r="B1129" s="17"/>
      <c r="C1129" s="17"/>
      <c r="D1129" s="17"/>
      <c r="E1129" s="17"/>
      <c r="F1129" s="17"/>
      <c r="G1129" s="17"/>
      <c r="H1129" s="17"/>
      <c r="I1129" s="17"/>
      <c r="J1129" s="18"/>
      <c r="K1129" s="19"/>
      <c r="L1129" s="37"/>
      <c r="M1129" s="37"/>
      <c r="N1129" s="37"/>
      <c r="O1129" s="37"/>
      <c r="P1129" s="37"/>
      <c r="Q1129" s="37"/>
      <c r="R1129" s="37"/>
      <c r="S1129" s="37"/>
      <c r="T1129" s="16"/>
    </row>
    <row r="1130" spans="1:20" s="36" customFormat="1" ht="12.75" customHeight="1">
      <c r="A1130" s="16"/>
      <c r="B1130" s="17"/>
      <c r="C1130" s="17"/>
      <c r="D1130" s="17"/>
      <c r="E1130" s="17"/>
      <c r="F1130" s="17"/>
      <c r="G1130" s="17"/>
      <c r="H1130" s="17"/>
      <c r="I1130" s="17"/>
      <c r="J1130" s="18"/>
      <c r="K1130" s="19"/>
      <c r="L1130" s="37"/>
      <c r="M1130" s="37"/>
      <c r="N1130" s="37"/>
      <c r="O1130" s="37"/>
      <c r="P1130" s="37"/>
      <c r="Q1130" s="37"/>
      <c r="R1130" s="37"/>
      <c r="S1130" s="37"/>
      <c r="T1130" s="16"/>
    </row>
    <row r="1131" spans="1:20" s="36" customFormat="1" ht="12.75" customHeight="1">
      <c r="A1131" s="16"/>
      <c r="B1131" s="17"/>
      <c r="C1131" s="17"/>
      <c r="D1131" s="17"/>
      <c r="E1131" s="17"/>
      <c r="F1131" s="17"/>
      <c r="G1131" s="17"/>
      <c r="H1131" s="17"/>
      <c r="I1131" s="17"/>
      <c r="J1131" s="18"/>
      <c r="K1131" s="19"/>
      <c r="L1131" s="37"/>
      <c r="M1131" s="37"/>
      <c r="N1131" s="37"/>
      <c r="O1131" s="37"/>
      <c r="P1131" s="37"/>
      <c r="Q1131" s="37"/>
      <c r="R1131" s="37"/>
      <c r="S1131" s="37"/>
      <c r="T1131" s="16"/>
    </row>
    <row r="1132" spans="1:20" s="36" customFormat="1" ht="12.75" customHeight="1">
      <c r="A1132" s="16"/>
      <c r="B1132" s="17"/>
      <c r="C1132" s="17"/>
      <c r="D1132" s="17"/>
      <c r="E1132" s="17"/>
      <c r="F1132" s="17"/>
      <c r="G1132" s="17"/>
      <c r="H1132" s="17"/>
      <c r="I1132" s="17"/>
      <c r="J1132" s="18"/>
      <c r="K1132" s="19"/>
      <c r="L1132" s="37"/>
      <c r="M1132" s="37"/>
      <c r="N1132" s="37"/>
      <c r="O1132" s="37"/>
      <c r="P1132" s="37"/>
      <c r="Q1132" s="37"/>
      <c r="R1132" s="37"/>
      <c r="S1132" s="37"/>
      <c r="T1132" s="16"/>
    </row>
    <row r="1133" spans="1:20" s="36" customFormat="1" ht="12.75" customHeight="1">
      <c r="A1133" s="16"/>
      <c r="B1133" s="17"/>
      <c r="C1133" s="17"/>
      <c r="D1133" s="17"/>
      <c r="E1133" s="17"/>
      <c r="F1133" s="17"/>
      <c r="G1133" s="17"/>
      <c r="H1133" s="17"/>
      <c r="I1133" s="17"/>
      <c r="J1133" s="18"/>
      <c r="K1133" s="19"/>
      <c r="L1133" s="37"/>
      <c r="M1133" s="37"/>
      <c r="N1133" s="37"/>
      <c r="O1133" s="37"/>
      <c r="P1133" s="37"/>
      <c r="Q1133" s="37"/>
      <c r="R1133" s="37"/>
      <c r="S1133" s="37"/>
      <c r="T1133" s="16"/>
    </row>
    <row r="1134" spans="1:20" s="36" customFormat="1" ht="12.75" customHeight="1">
      <c r="A1134" s="16"/>
      <c r="B1134" s="17"/>
      <c r="C1134" s="17"/>
      <c r="D1134" s="17"/>
      <c r="E1134" s="17"/>
      <c r="F1134" s="17"/>
      <c r="G1134" s="17"/>
      <c r="H1134" s="17"/>
      <c r="I1134" s="17"/>
      <c r="J1134" s="18"/>
      <c r="K1134" s="19"/>
      <c r="L1134" s="37"/>
      <c r="M1134" s="37"/>
      <c r="N1134" s="37"/>
      <c r="O1134" s="37"/>
      <c r="P1134" s="37"/>
      <c r="Q1134" s="37"/>
      <c r="R1134" s="37"/>
      <c r="S1134" s="37"/>
      <c r="T1134" s="16"/>
    </row>
    <row r="1135" spans="1:20" s="36" customFormat="1" ht="12.75" customHeight="1">
      <c r="A1135" s="16"/>
      <c r="B1135" s="17"/>
      <c r="C1135" s="17"/>
      <c r="D1135" s="17"/>
      <c r="E1135" s="17"/>
      <c r="F1135" s="17"/>
      <c r="G1135" s="17"/>
      <c r="H1135" s="17"/>
      <c r="I1135" s="17"/>
      <c r="J1135" s="18"/>
      <c r="K1135" s="19"/>
      <c r="L1135" s="37"/>
      <c r="M1135" s="37"/>
      <c r="N1135" s="37"/>
      <c r="O1135" s="37"/>
      <c r="P1135" s="37"/>
      <c r="Q1135" s="37"/>
      <c r="R1135" s="37"/>
      <c r="S1135" s="37"/>
      <c r="T1135" s="16"/>
    </row>
    <row r="1136" spans="1:20" s="36" customFormat="1" ht="12.75" customHeight="1">
      <c r="A1136" s="16"/>
      <c r="B1136" s="17"/>
      <c r="C1136" s="17"/>
      <c r="D1136" s="17"/>
      <c r="E1136" s="17"/>
      <c r="F1136" s="17"/>
      <c r="G1136" s="17"/>
      <c r="H1136" s="17"/>
      <c r="I1136" s="17"/>
      <c r="J1136" s="18"/>
      <c r="K1136" s="19"/>
      <c r="L1136" s="37"/>
      <c r="M1136" s="37"/>
      <c r="N1136" s="37"/>
      <c r="O1136" s="37"/>
      <c r="P1136" s="37"/>
      <c r="Q1136" s="37"/>
      <c r="R1136" s="37"/>
      <c r="S1136" s="37"/>
      <c r="T1136" s="16"/>
    </row>
    <row r="1137" spans="1:20" s="36" customFormat="1" ht="12.75" customHeight="1">
      <c r="A1137" s="16"/>
      <c r="B1137" s="17"/>
      <c r="C1137" s="17"/>
      <c r="D1137" s="17"/>
      <c r="E1137" s="17"/>
      <c r="F1137" s="17"/>
      <c r="G1137" s="17"/>
      <c r="H1137" s="17"/>
      <c r="I1137" s="17"/>
      <c r="J1137" s="18"/>
      <c r="K1137" s="19"/>
      <c r="L1137" s="37"/>
      <c r="M1137" s="37"/>
      <c r="N1137" s="37"/>
      <c r="O1137" s="37"/>
      <c r="P1137" s="37"/>
      <c r="Q1137" s="37"/>
      <c r="R1137" s="37"/>
      <c r="S1137" s="37"/>
      <c r="T1137" s="16"/>
    </row>
    <row r="1138" spans="1:20" s="36" customFormat="1" ht="12.75" customHeight="1">
      <c r="A1138" s="16"/>
      <c r="B1138" s="17"/>
      <c r="C1138" s="17"/>
      <c r="D1138" s="17"/>
      <c r="E1138" s="17"/>
      <c r="F1138" s="17"/>
      <c r="G1138" s="17"/>
      <c r="H1138" s="17"/>
      <c r="I1138" s="17"/>
      <c r="J1138" s="18"/>
      <c r="K1138" s="19"/>
      <c r="L1138" s="37"/>
      <c r="M1138" s="37"/>
      <c r="N1138" s="37"/>
      <c r="O1138" s="37"/>
      <c r="P1138" s="37"/>
      <c r="Q1138" s="37"/>
      <c r="R1138" s="37"/>
      <c r="S1138" s="37"/>
      <c r="T1138" s="16"/>
    </row>
    <row r="1139" spans="1:20" s="36" customFormat="1" ht="12.75" customHeight="1">
      <c r="A1139" s="16"/>
      <c r="B1139" s="17"/>
      <c r="C1139" s="17"/>
      <c r="D1139" s="17"/>
      <c r="E1139" s="17"/>
      <c r="F1139" s="17"/>
      <c r="G1139" s="17"/>
      <c r="H1139" s="17"/>
      <c r="I1139" s="17"/>
      <c r="J1139" s="18"/>
      <c r="K1139" s="19"/>
      <c r="L1139" s="37"/>
      <c r="M1139" s="37"/>
      <c r="N1139" s="37"/>
      <c r="O1139" s="37"/>
      <c r="P1139" s="37"/>
      <c r="Q1139" s="37"/>
      <c r="R1139" s="37"/>
      <c r="S1139" s="37"/>
      <c r="T1139" s="16"/>
    </row>
    <row r="1140" spans="1:20" s="36" customFormat="1" ht="12.75" customHeight="1">
      <c r="A1140" s="16"/>
      <c r="B1140" s="17"/>
      <c r="C1140" s="17"/>
      <c r="D1140" s="17"/>
      <c r="E1140" s="17"/>
      <c r="F1140" s="17"/>
      <c r="G1140" s="17"/>
      <c r="H1140" s="17"/>
      <c r="I1140" s="17"/>
      <c r="J1140" s="18"/>
      <c r="K1140" s="19"/>
      <c r="L1140" s="37"/>
      <c r="M1140" s="37"/>
      <c r="N1140" s="37"/>
      <c r="O1140" s="37"/>
      <c r="P1140" s="37"/>
      <c r="Q1140" s="37"/>
      <c r="R1140" s="37"/>
      <c r="S1140" s="37"/>
      <c r="T1140" s="16"/>
    </row>
    <row r="1141" spans="1:20" s="36" customFormat="1" ht="12.75" customHeight="1">
      <c r="A1141" s="16"/>
      <c r="B1141" s="17"/>
      <c r="C1141" s="17"/>
      <c r="D1141" s="17"/>
      <c r="E1141" s="17"/>
      <c r="F1141" s="17"/>
      <c r="G1141" s="17"/>
      <c r="H1141" s="17"/>
      <c r="I1141" s="17"/>
      <c r="J1141" s="18"/>
      <c r="K1141" s="19"/>
      <c r="L1141" s="37"/>
      <c r="M1141" s="37"/>
      <c r="N1141" s="37"/>
      <c r="O1141" s="37"/>
      <c r="P1141" s="37"/>
      <c r="Q1141" s="37"/>
      <c r="R1141" s="37"/>
      <c r="S1141" s="37"/>
      <c r="T1141" s="16"/>
    </row>
    <row r="1142" spans="1:20" s="36" customFormat="1" ht="12.75" customHeight="1">
      <c r="A1142" s="16"/>
      <c r="B1142" s="17"/>
      <c r="C1142" s="17"/>
      <c r="D1142" s="17"/>
      <c r="E1142" s="17"/>
      <c r="F1142" s="17"/>
      <c r="G1142" s="17"/>
      <c r="H1142" s="17"/>
      <c r="I1142" s="17"/>
      <c r="J1142" s="18"/>
      <c r="K1142" s="19"/>
      <c r="L1142" s="37"/>
      <c r="M1142" s="37"/>
      <c r="N1142" s="37"/>
      <c r="O1142" s="37"/>
      <c r="P1142" s="37"/>
      <c r="Q1142" s="37"/>
      <c r="R1142" s="37"/>
      <c r="S1142" s="37"/>
      <c r="T1142" s="16"/>
    </row>
    <row r="1143" spans="1:20" s="36" customFormat="1" ht="12.75" customHeight="1">
      <c r="A1143" s="16"/>
      <c r="B1143" s="17"/>
      <c r="C1143" s="17"/>
      <c r="D1143" s="17"/>
      <c r="E1143" s="17"/>
      <c r="F1143" s="17"/>
      <c r="G1143" s="17"/>
      <c r="H1143" s="17"/>
      <c r="I1143" s="17"/>
      <c r="J1143" s="18"/>
      <c r="K1143" s="19"/>
      <c r="L1143" s="37"/>
      <c r="M1143" s="37"/>
      <c r="N1143" s="37"/>
      <c r="O1143" s="37"/>
      <c r="P1143" s="37"/>
      <c r="Q1143" s="37"/>
      <c r="R1143" s="37"/>
      <c r="S1143" s="37"/>
      <c r="T1143" s="16"/>
    </row>
    <row r="1144" spans="1:20" s="36" customFormat="1" ht="12.75" customHeight="1">
      <c r="A1144" s="16"/>
      <c r="B1144" s="17"/>
      <c r="C1144" s="17"/>
      <c r="D1144" s="17"/>
      <c r="E1144" s="17"/>
      <c r="F1144" s="17"/>
      <c r="G1144" s="17"/>
      <c r="H1144" s="17"/>
      <c r="I1144" s="17"/>
      <c r="J1144" s="18"/>
      <c r="K1144" s="19"/>
      <c r="L1144" s="37"/>
      <c r="M1144" s="37"/>
      <c r="N1144" s="37"/>
      <c r="O1144" s="37"/>
      <c r="P1144" s="37"/>
      <c r="Q1144" s="37"/>
      <c r="R1144" s="37"/>
      <c r="S1144" s="37"/>
      <c r="T1144" s="16"/>
    </row>
    <row r="1145" spans="1:20" s="36" customFormat="1" ht="12.75" customHeight="1">
      <c r="A1145" s="16"/>
      <c r="B1145" s="17"/>
      <c r="C1145" s="17"/>
      <c r="D1145" s="17"/>
      <c r="E1145" s="17"/>
      <c r="F1145" s="17"/>
      <c r="G1145" s="17"/>
      <c r="H1145" s="17"/>
      <c r="I1145" s="17"/>
      <c r="J1145" s="18"/>
      <c r="K1145" s="19"/>
      <c r="L1145" s="37"/>
      <c r="M1145" s="37"/>
      <c r="N1145" s="37"/>
      <c r="O1145" s="37"/>
      <c r="P1145" s="37"/>
      <c r="Q1145" s="37"/>
      <c r="R1145" s="37"/>
      <c r="S1145" s="37"/>
      <c r="T1145" s="16"/>
    </row>
    <row r="1146" spans="1:20" s="36" customFormat="1" ht="12.75" customHeight="1">
      <c r="A1146" s="16"/>
      <c r="B1146" s="17"/>
      <c r="C1146" s="17"/>
      <c r="D1146" s="17"/>
      <c r="E1146" s="17"/>
      <c r="F1146" s="17"/>
      <c r="G1146" s="17"/>
      <c r="H1146" s="17"/>
      <c r="I1146" s="17"/>
      <c r="J1146" s="18"/>
      <c r="K1146" s="19"/>
      <c r="L1146" s="37"/>
      <c r="M1146" s="37"/>
      <c r="N1146" s="37"/>
      <c r="O1146" s="37"/>
      <c r="P1146" s="37"/>
      <c r="Q1146" s="37"/>
      <c r="R1146" s="37"/>
      <c r="S1146" s="37"/>
      <c r="T1146" s="16"/>
    </row>
    <row r="1147" spans="1:20" s="36" customFormat="1" ht="12.75" customHeight="1">
      <c r="A1147" s="16"/>
      <c r="B1147" s="17"/>
      <c r="C1147" s="17"/>
      <c r="D1147" s="17"/>
      <c r="E1147" s="17"/>
      <c r="F1147" s="17"/>
      <c r="G1147" s="17"/>
      <c r="H1147" s="17"/>
      <c r="I1147" s="17"/>
      <c r="J1147" s="18"/>
      <c r="K1147" s="19"/>
      <c r="L1147" s="37"/>
      <c r="M1147" s="37"/>
      <c r="N1147" s="37"/>
      <c r="O1147" s="37"/>
      <c r="P1147" s="37"/>
      <c r="Q1147" s="37"/>
      <c r="R1147" s="37"/>
      <c r="S1147" s="37"/>
      <c r="T1147" s="16"/>
    </row>
    <row r="1148" spans="1:20" s="36" customFormat="1" ht="12.75" customHeight="1">
      <c r="A1148" s="16"/>
      <c r="B1148" s="17"/>
      <c r="C1148" s="17"/>
      <c r="D1148" s="17"/>
      <c r="E1148" s="17"/>
      <c r="F1148" s="17"/>
      <c r="G1148" s="17"/>
      <c r="H1148" s="17"/>
      <c r="I1148" s="17"/>
      <c r="J1148" s="18"/>
      <c r="K1148" s="19"/>
      <c r="L1148" s="37"/>
      <c r="M1148" s="37"/>
      <c r="N1148" s="37"/>
      <c r="O1148" s="37"/>
      <c r="P1148" s="37"/>
      <c r="Q1148" s="37"/>
      <c r="R1148" s="37"/>
      <c r="S1148" s="37"/>
      <c r="T1148" s="16"/>
    </row>
    <row r="1149" spans="1:20" s="36" customFormat="1" ht="12.75" customHeight="1">
      <c r="A1149" s="16"/>
      <c r="B1149" s="17"/>
      <c r="C1149" s="17"/>
      <c r="D1149" s="17"/>
      <c r="E1149" s="17"/>
      <c r="F1149" s="17"/>
      <c r="G1149" s="17"/>
      <c r="H1149" s="17"/>
      <c r="I1149" s="17"/>
      <c r="J1149" s="18"/>
      <c r="K1149" s="19"/>
      <c r="L1149" s="37"/>
      <c r="M1149" s="37"/>
      <c r="N1149" s="37"/>
      <c r="O1149" s="37"/>
      <c r="P1149" s="37"/>
      <c r="Q1149" s="37"/>
      <c r="R1149" s="37"/>
      <c r="S1149" s="37"/>
      <c r="T1149" s="16"/>
    </row>
    <row r="1150" spans="1:20" s="36" customFormat="1" ht="12.75" customHeight="1">
      <c r="A1150" s="16"/>
      <c r="B1150" s="17"/>
      <c r="C1150" s="17"/>
      <c r="D1150" s="17"/>
      <c r="E1150" s="17"/>
      <c r="F1150" s="17"/>
      <c r="G1150" s="17"/>
      <c r="H1150" s="17"/>
      <c r="I1150" s="17"/>
      <c r="J1150" s="18"/>
      <c r="K1150" s="19"/>
      <c r="L1150" s="37"/>
      <c r="M1150" s="37"/>
      <c r="N1150" s="37"/>
      <c r="O1150" s="37"/>
      <c r="P1150" s="37"/>
      <c r="Q1150" s="37"/>
      <c r="R1150" s="37"/>
      <c r="S1150" s="37"/>
      <c r="T1150" s="16"/>
    </row>
    <row r="1151" spans="1:20" s="36" customFormat="1" ht="12.75" customHeight="1">
      <c r="A1151" s="16"/>
      <c r="B1151" s="17"/>
      <c r="C1151" s="17"/>
      <c r="D1151" s="17"/>
      <c r="E1151" s="17"/>
      <c r="F1151" s="17"/>
      <c r="G1151" s="17"/>
      <c r="H1151" s="17"/>
      <c r="I1151" s="17"/>
      <c r="J1151" s="18"/>
      <c r="K1151" s="19"/>
      <c r="L1151" s="37"/>
      <c r="M1151" s="37"/>
      <c r="N1151" s="37"/>
      <c r="O1151" s="37"/>
      <c r="P1151" s="37"/>
      <c r="Q1151" s="37"/>
      <c r="R1151" s="37"/>
      <c r="S1151" s="37"/>
      <c r="T1151" s="16"/>
    </row>
    <row r="1152" spans="1:20" s="36" customFormat="1" ht="12.75" customHeight="1">
      <c r="A1152" s="16"/>
      <c r="B1152" s="17"/>
      <c r="C1152" s="17"/>
      <c r="D1152" s="17"/>
      <c r="E1152" s="17"/>
      <c r="F1152" s="17"/>
      <c r="G1152" s="17"/>
      <c r="H1152" s="17"/>
      <c r="I1152" s="17"/>
      <c r="J1152" s="18"/>
      <c r="K1152" s="19"/>
      <c r="L1152" s="37"/>
      <c r="M1152" s="37"/>
      <c r="N1152" s="37"/>
      <c r="O1152" s="37"/>
      <c r="P1152" s="37"/>
      <c r="Q1152" s="37"/>
      <c r="R1152" s="37"/>
      <c r="S1152" s="37"/>
      <c r="T1152" s="16"/>
    </row>
    <row r="1153" spans="1:20" s="36" customFormat="1" ht="12.75" customHeight="1">
      <c r="A1153" s="16"/>
      <c r="B1153" s="17"/>
      <c r="C1153" s="17"/>
      <c r="D1153" s="17"/>
      <c r="E1153" s="17"/>
      <c r="F1153" s="17"/>
      <c r="G1153" s="17"/>
      <c r="H1153" s="17"/>
      <c r="I1153" s="17"/>
      <c r="J1153" s="18"/>
      <c r="K1153" s="19"/>
      <c r="L1153" s="37"/>
      <c r="M1153" s="37"/>
      <c r="N1153" s="37"/>
      <c r="O1153" s="37"/>
      <c r="P1153" s="37"/>
      <c r="Q1153" s="37"/>
      <c r="R1153" s="37"/>
      <c r="S1153" s="37"/>
      <c r="T1153" s="16"/>
    </row>
    <row r="1154" spans="1:20" s="36" customFormat="1" ht="12.75" customHeight="1">
      <c r="A1154" s="16"/>
      <c r="B1154" s="17"/>
      <c r="C1154" s="17"/>
      <c r="D1154" s="17"/>
      <c r="E1154" s="17"/>
      <c r="F1154" s="17"/>
      <c r="G1154" s="17"/>
      <c r="H1154" s="17"/>
      <c r="I1154" s="17"/>
      <c r="J1154" s="18"/>
      <c r="K1154" s="19"/>
      <c r="L1154" s="37"/>
      <c r="M1154" s="37"/>
      <c r="N1154" s="37"/>
      <c r="O1154" s="37"/>
      <c r="P1154" s="37"/>
      <c r="Q1154" s="37"/>
      <c r="R1154" s="37"/>
      <c r="S1154" s="37"/>
      <c r="T1154" s="16"/>
    </row>
    <row r="1155" spans="1:20" s="36" customFormat="1" ht="12.75" customHeight="1">
      <c r="A1155" s="16"/>
      <c r="B1155" s="17"/>
      <c r="C1155" s="17"/>
      <c r="D1155" s="17"/>
      <c r="E1155" s="17"/>
      <c r="F1155" s="17"/>
      <c r="G1155" s="17"/>
      <c r="H1155" s="17"/>
      <c r="I1155" s="17"/>
      <c r="J1155" s="18"/>
      <c r="K1155" s="19"/>
      <c r="L1155" s="37"/>
      <c r="M1155" s="37"/>
      <c r="N1155" s="37"/>
      <c r="O1155" s="37"/>
      <c r="P1155" s="37"/>
      <c r="Q1155" s="37"/>
      <c r="R1155" s="37"/>
      <c r="S1155" s="37"/>
      <c r="T1155" s="16"/>
    </row>
    <row r="1156" spans="1:20" s="36" customFormat="1" ht="12.75" customHeight="1">
      <c r="A1156" s="16"/>
      <c r="B1156" s="17"/>
      <c r="C1156" s="17"/>
      <c r="D1156" s="17"/>
      <c r="E1156" s="17"/>
      <c r="F1156" s="17"/>
      <c r="G1156" s="17"/>
      <c r="H1156" s="17"/>
      <c r="I1156" s="17"/>
      <c r="J1156" s="18"/>
      <c r="K1156" s="19"/>
      <c r="L1156" s="37"/>
      <c r="M1156" s="37"/>
      <c r="N1156" s="37"/>
      <c r="O1156" s="37"/>
      <c r="P1156" s="37"/>
      <c r="Q1156" s="37"/>
      <c r="R1156" s="37"/>
      <c r="S1156" s="37"/>
      <c r="T1156" s="16"/>
    </row>
    <row r="1157" spans="1:20" s="36" customFormat="1" ht="12.75" customHeight="1">
      <c r="A1157" s="16"/>
      <c r="B1157" s="17"/>
      <c r="C1157" s="17"/>
      <c r="D1157" s="17"/>
      <c r="E1157" s="17"/>
      <c r="F1157" s="17"/>
      <c r="G1157" s="17"/>
      <c r="H1157" s="17"/>
      <c r="I1157" s="17"/>
      <c r="J1157" s="18"/>
      <c r="K1157" s="19"/>
      <c r="L1157" s="37"/>
      <c r="M1157" s="37"/>
      <c r="N1157" s="37"/>
      <c r="O1157" s="37"/>
      <c r="P1157" s="37"/>
      <c r="Q1157" s="37"/>
      <c r="R1157" s="37"/>
      <c r="S1157" s="37"/>
      <c r="T1157" s="16"/>
    </row>
    <row r="1158" spans="1:20" s="36" customFormat="1" ht="12.75" customHeight="1">
      <c r="A1158" s="16"/>
      <c r="B1158" s="17"/>
      <c r="C1158" s="17"/>
      <c r="D1158" s="17"/>
      <c r="E1158" s="17"/>
      <c r="F1158" s="17"/>
      <c r="G1158" s="17"/>
      <c r="H1158" s="17"/>
      <c r="I1158" s="17"/>
      <c r="J1158" s="18"/>
      <c r="K1158" s="19"/>
      <c r="L1158" s="37"/>
      <c r="M1158" s="37"/>
      <c r="N1158" s="37"/>
      <c r="O1158" s="37"/>
      <c r="P1158" s="37"/>
      <c r="Q1158" s="37"/>
      <c r="R1158" s="37"/>
      <c r="S1158" s="37"/>
      <c r="T1158" s="16"/>
    </row>
    <row r="1159" spans="1:20" s="36" customFormat="1" ht="12.75" customHeight="1">
      <c r="A1159" s="16"/>
      <c r="B1159" s="17"/>
      <c r="C1159" s="17"/>
      <c r="D1159" s="17"/>
      <c r="E1159" s="17"/>
      <c r="F1159" s="17"/>
      <c r="G1159" s="17"/>
      <c r="H1159" s="17"/>
      <c r="I1159" s="17"/>
      <c r="J1159" s="18"/>
      <c r="K1159" s="19"/>
      <c r="L1159" s="37"/>
      <c r="M1159" s="37"/>
      <c r="N1159" s="37"/>
      <c r="O1159" s="37"/>
      <c r="P1159" s="37"/>
      <c r="Q1159" s="37"/>
      <c r="R1159" s="37"/>
      <c r="S1159" s="37"/>
      <c r="T1159" s="16"/>
    </row>
    <row r="1160" spans="1:20" s="36" customFormat="1" ht="12.75" customHeight="1">
      <c r="A1160" s="16"/>
      <c r="B1160" s="17"/>
      <c r="C1160" s="17"/>
      <c r="D1160" s="17"/>
      <c r="E1160" s="17"/>
      <c r="F1160" s="17"/>
      <c r="G1160" s="17"/>
      <c r="H1160" s="17"/>
      <c r="I1160" s="17"/>
      <c r="J1160" s="18"/>
      <c r="K1160" s="19"/>
      <c r="L1160" s="37"/>
      <c r="M1160" s="37"/>
      <c r="N1160" s="37"/>
      <c r="O1160" s="37"/>
      <c r="P1160" s="37"/>
      <c r="Q1160" s="37"/>
      <c r="R1160" s="37"/>
      <c r="S1160" s="37"/>
      <c r="T1160" s="16"/>
    </row>
    <row r="1161" spans="1:20" s="36" customFormat="1" ht="12.75" customHeight="1">
      <c r="A1161" s="16"/>
      <c r="B1161" s="17"/>
      <c r="C1161" s="17"/>
      <c r="D1161" s="17"/>
      <c r="E1161" s="17"/>
      <c r="F1161" s="17"/>
      <c r="G1161" s="17"/>
      <c r="H1161" s="17"/>
      <c r="I1161" s="17"/>
      <c r="J1161" s="18"/>
      <c r="K1161" s="19"/>
      <c r="L1161" s="37"/>
      <c r="M1161" s="37"/>
      <c r="N1161" s="37"/>
      <c r="O1161" s="37"/>
      <c r="P1161" s="37"/>
      <c r="Q1161" s="37"/>
      <c r="R1161" s="37"/>
      <c r="S1161" s="37"/>
      <c r="T1161" s="16"/>
    </row>
    <row r="1162" spans="1:20" s="36" customFormat="1" ht="12.75" customHeight="1">
      <c r="A1162" s="16"/>
      <c r="B1162" s="17"/>
      <c r="C1162" s="17"/>
      <c r="D1162" s="17"/>
      <c r="E1162" s="17"/>
      <c r="F1162" s="17"/>
      <c r="G1162" s="17"/>
      <c r="H1162" s="17"/>
      <c r="I1162" s="17"/>
      <c r="J1162" s="18"/>
      <c r="K1162" s="19"/>
      <c r="L1162" s="37"/>
      <c r="M1162" s="37"/>
      <c r="N1162" s="37"/>
      <c r="O1162" s="37"/>
      <c r="P1162" s="37"/>
      <c r="Q1162" s="37"/>
      <c r="R1162" s="37"/>
      <c r="S1162" s="37"/>
      <c r="T1162" s="16"/>
    </row>
    <row r="1163" spans="1:20" s="36" customFormat="1" ht="12.75" customHeight="1">
      <c r="A1163" s="16"/>
      <c r="B1163" s="17"/>
      <c r="C1163" s="17"/>
      <c r="D1163" s="17"/>
      <c r="E1163" s="17"/>
      <c r="F1163" s="17"/>
      <c r="G1163" s="17"/>
      <c r="H1163" s="17"/>
      <c r="I1163" s="17"/>
      <c r="J1163" s="18"/>
      <c r="K1163" s="19"/>
      <c r="L1163" s="37"/>
      <c r="M1163" s="37"/>
      <c r="N1163" s="37"/>
      <c r="O1163" s="37"/>
      <c r="P1163" s="37"/>
      <c r="Q1163" s="37"/>
      <c r="R1163" s="37"/>
      <c r="S1163" s="37"/>
      <c r="T1163" s="16"/>
    </row>
    <row r="1164" spans="1:20" s="36" customFormat="1" ht="12.75" customHeight="1">
      <c r="A1164" s="16"/>
      <c r="B1164" s="17"/>
      <c r="C1164" s="17"/>
      <c r="D1164" s="17"/>
      <c r="E1164" s="17"/>
      <c r="F1164" s="17"/>
      <c r="G1164" s="17"/>
      <c r="H1164" s="17"/>
      <c r="I1164" s="17"/>
      <c r="J1164" s="18"/>
      <c r="K1164" s="19"/>
      <c r="L1164" s="37"/>
      <c r="M1164" s="37"/>
      <c r="N1164" s="37"/>
      <c r="O1164" s="37"/>
      <c r="P1164" s="37"/>
      <c r="Q1164" s="37"/>
      <c r="R1164" s="37"/>
      <c r="S1164" s="37"/>
      <c r="T1164" s="16"/>
    </row>
    <row r="1165" spans="1:20" s="36" customFormat="1" ht="12.75" customHeight="1">
      <c r="A1165" s="16"/>
      <c r="B1165" s="17"/>
      <c r="C1165" s="17"/>
      <c r="D1165" s="17"/>
      <c r="E1165" s="17"/>
      <c r="F1165" s="17"/>
      <c r="G1165" s="17"/>
      <c r="H1165" s="17"/>
      <c r="I1165" s="17"/>
      <c r="J1165" s="18"/>
      <c r="K1165" s="19"/>
      <c r="L1165" s="37"/>
      <c r="M1165" s="37"/>
      <c r="N1165" s="37"/>
      <c r="O1165" s="37"/>
      <c r="P1165" s="37"/>
      <c r="Q1165" s="37"/>
      <c r="R1165" s="37"/>
      <c r="S1165" s="37"/>
      <c r="T1165" s="16"/>
    </row>
    <row r="1166" spans="1:20" s="36" customFormat="1" ht="12.75" customHeight="1">
      <c r="A1166" s="16"/>
      <c r="B1166" s="17"/>
      <c r="C1166" s="17"/>
      <c r="D1166" s="17"/>
      <c r="E1166" s="17"/>
      <c r="F1166" s="17"/>
      <c r="G1166" s="17"/>
      <c r="H1166" s="17"/>
      <c r="I1166" s="17"/>
      <c r="J1166" s="18"/>
      <c r="K1166" s="19"/>
      <c r="L1166" s="37"/>
      <c r="M1166" s="37"/>
      <c r="N1166" s="37"/>
      <c r="O1166" s="37"/>
      <c r="P1166" s="37"/>
      <c r="Q1166" s="37"/>
      <c r="R1166" s="37"/>
      <c r="S1166" s="37"/>
      <c r="T1166" s="16"/>
    </row>
    <row r="1167" spans="1:20" s="36" customFormat="1" ht="12.75" customHeight="1">
      <c r="A1167" s="16"/>
      <c r="B1167" s="17"/>
      <c r="C1167" s="17"/>
      <c r="D1167" s="17"/>
      <c r="E1167" s="17"/>
      <c r="F1167" s="17"/>
      <c r="G1167" s="17"/>
      <c r="H1167" s="17"/>
      <c r="I1167" s="17"/>
      <c r="J1167" s="18"/>
      <c r="K1167" s="19"/>
      <c r="L1167" s="37"/>
      <c r="M1167" s="37"/>
      <c r="N1167" s="37"/>
      <c r="O1167" s="37"/>
      <c r="P1167" s="37"/>
      <c r="Q1167" s="37"/>
      <c r="R1167" s="37"/>
      <c r="S1167" s="37"/>
      <c r="T1167" s="16"/>
    </row>
    <row r="1168" spans="1:20" s="36" customFormat="1" ht="12.75" customHeight="1">
      <c r="A1168" s="16"/>
      <c r="B1168" s="17"/>
      <c r="C1168" s="17"/>
      <c r="D1168" s="17"/>
      <c r="E1168" s="17"/>
      <c r="F1168" s="17"/>
      <c r="G1168" s="17"/>
      <c r="H1168" s="17"/>
      <c r="I1168" s="17"/>
      <c r="J1168" s="18"/>
      <c r="K1168" s="19"/>
      <c r="L1168" s="37"/>
      <c r="M1168" s="37"/>
      <c r="N1168" s="37"/>
      <c r="O1168" s="37"/>
      <c r="P1168" s="37"/>
      <c r="Q1168" s="37"/>
      <c r="R1168" s="37"/>
      <c r="S1168" s="37"/>
      <c r="T1168" s="16"/>
    </row>
    <row r="1169" spans="1:20" s="36" customFormat="1" ht="12.75" customHeight="1">
      <c r="A1169" s="16"/>
      <c r="B1169" s="17"/>
      <c r="C1169" s="17"/>
      <c r="D1169" s="17"/>
      <c r="E1169" s="17"/>
      <c r="F1169" s="17"/>
      <c r="G1169" s="17"/>
      <c r="H1169" s="17"/>
      <c r="I1169" s="17"/>
      <c r="J1169" s="18"/>
      <c r="K1169" s="19"/>
      <c r="L1169" s="37"/>
      <c r="M1169" s="37"/>
      <c r="N1169" s="37"/>
      <c r="O1169" s="37"/>
      <c r="P1169" s="37"/>
      <c r="Q1169" s="37"/>
      <c r="R1169" s="37"/>
      <c r="S1169" s="37"/>
      <c r="T1169" s="16"/>
    </row>
    <row r="1170" spans="1:20" s="36" customFormat="1" ht="12.75" customHeight="1">
      <c r="A1170" s="16"/>
      <c r="B1170" s="17"/>
      <c r="C1170" s="17"/>
      <c r="D1170" s="17"/>
      <c r="E1170" s="17"/>
      <c r="F1170" s="17"/>
      <c r="G1170" s="17"/>
      <c r="H1170" s="17"/>
      <c r="I1170" s="17"/>
      <c r="J1170" s="18"/>
      <c r="K1170" s="19"/>
      <c r="L1170" s="37"/>
      <c r="M1170" s="37"/>
      <c r="N1170" s="37"/>
      <c r="O1170" s="37"/>
      <c r="P1170" s="37"/>
      <c r="Q1170" s="37"/>
      <c r="R1170" s="37"/>
      <c r="S1170" s="37"/>
      <c r="T1170" s="16"/>
    </row>
    <row r="1171" spans="1:20" s="36" customFormat="1" ht="12.75" customHeight="1">
      <c r="A1171" s="16"/>
      <c r="B1171" s="17"/>
      <c r="C1171" s="17"/>
      <c r="D1171" s="17"/>
      <c r="E1171" s="17"/>
      <c r="F1171" s="17"/>
      <c r="G1171" s="17"/>
      <c r="H1171" s="17"/>
      <c r="I1171" s="17"/>
      <c r="J1171" s="18"/>
      <c r="K1171" s="19"/>
      <c r="L1171" s="37"/>
      <c r="M1171" s="37"/>
      <c r="N1171" s="37"/>
      <c r="O1171" s="37"/>
      <c r="P1171" s="37"/>
      <c r="Q1171" s="37"/>
      <c r="R1171" s="37"/>
      <c r="S1171" s="37"/>
      <c r="T1171" s="16"/>
    </row>
    <row r="1172" spans="1:20" s="36" customFormat="1" ht="12.75" customHeight="1">
      <c r="A1172" s="16"/>
      <c r="B1172" s="17"/>
      <c r="C1172" s="17"/>
      <c r="D1172" s="17"/>
      <c r="E1172" s="17"/>
      <c r="F1172" s="17"/>
      <c r="G1172" s="17"/>
      <c r="H1172" s="17"/>
      <c r="I1172" s="17"/>
      <c r="J1172" s="18"/>
      <c r="K1172" s="19"/>
      <c r="L1172" s="37"/>
      <c r="M1172" s="37"/>
      <c r="N1172" s="37"/>
      <c r="O1172" s="37"/>
      <c r="P1172" s="37"/>
      <c r="Q1172" s="37"/>
      <c r="R1172" s="37"/>
      <c r="S1172" s="37"/>
      <c r="T1172" s="16"/>
    </row>
    <row r="1173" spans="1:20" s="36" customFormat="1" ht="12.75" customHeight="1">
      <c r="A1173" s="16"/>
      <c r="B1173" s="17"/>
      <c r="C1173" s="17"/>
      <c r="D1173" s="17"/>
      <c r="E1173" s="17"/>
      <c r="F1173" s="17"/>
      <c r="G1173" s="17"/>
      <c r="H1173" s="17"/>
      <c r="I1173" s="17"/>
      <c r="J1173" s="18"/>
      <c r="K1173" s="19"/>
      <c r="L1173" s="37"/>
      <c r="M1173" s="37"/>
      <c r="N1173" s="37"/>
      <c r="O1173" s="37"/>
      <c r="P1173" s="37"/>
      <c r="Q1173" s="37"/>
      <c r="R1173" s="37"/>
      <c r="S1173" s="37"/>
      <c r="T1173" s="16"/>
    </row>
    <row r="1174" spans="1:20" s="36" customFormat="1" ht="12.75" customHeight="1">
      <c r="A1174" s="16"/>
      <c r="B1174" s="17"/>
      <c r="C1174" s="17"/>
      <c r="D1174" s="17"/>
      <c r="E1174" s="17"/>
      <c r="F1174" s="17"/>
      <c r="G1174" s="17"/>
      <c r="H1174" s="17"/>
      <c r="I1174" s="17"/>
      <c r="J1174" s="18"/>
      <c r="K1174" s="19"/>
      <c r="L1174" s="37"/>
      <c r="M1174" s="37"/>
      <c r="N1174" s="37"/>
      <c r="O1174" s="37"/>
      <c r="P1174" s="37"/>
      <c r="Q1174" s="37"/>
      <c r="R1174" s="37"/>
      <c r="S1174" s="37"/>
      <c r="T1174" s="16"/>
    </row>
    <row r="1175" spans="1:20" s="36" customFormat="1" ht="12.75" customHeight="1">
      <c r="A1175" s="16"/>
      <c r="B1175" s="17"/>
      <c r="C1175" s="17"/>
      <c r="D1175" s="17"/>
      <c r="E1175" s="17"/>
      <c r="F1175" s="17"/>
      <c r="G1175" s="17"/>
      <c r="H1175" s="17"/>
      <c r="I1175" s="17"/>
      <c r="J1175" s="18"/>
      <c r="K1175" s="19"/>
      <c r="L1175" s="37"/>
      <c r="M1175" s="37"/>
      <c r="N1175" s="37"/>
      <c r="O1175" s="37"/>
      <c r="P1175" s="37"/>
      <c r="Q1175" s="37"/>
      <c r="R1175" s="37"/>
      <c r="S1175" s="37"/>
      <c r="T1175" s="16"/>
    </row>
    <row r="1176" spans="1:20" s="36" customFormat="1" ht="12.75" customHeight="1">
      <c r="A1176" s="16"/>
      <c r="B1176" s="17"/>
      <c r="C1176" s="17"/>
      <c r="D1176" s="17"/>
      <c r="E1176" s="17"/>
      <c r="F1176" s="17"/>
      <c r="G1176" s="17"/>
      <c r="H1176" s="17"/>
      <c r="I1176" s="17"/>
      <c r="J1176" s="18"/>
      <c r="K1176" s="19"/>
      <c r="L1176" s="37"/>
      <c r="M1176" s="37"/>
      <c r="N1176" s="37"/>
      <c r="O1176" s="37"/>
      <c r="P1176" s="37"/>
      <c r="Q1176" s="37"/>
      <c r="R1176" s="37"/>
      <c r="S1176" s="37"/>
      <c r="T1176" s="16"/>
    </row>
    <row r="1177" spans="1:20" s="36" customFormat="1" ht="12.75" customHeight="1">
      <c r="A1177" s="16"/>
      <c r="B1177" s="17"/>
      <c r="C1177" s="17"/>
      <c r="D1177" s="17"/>
      <c r="E1177" s="17"/>
      <c r="F1177" s="17"/>
      <c r="G1177" s="17"/>
      <c r="H1177" s="17"/>
      <c r="I1177" s="17"/>
      <c r="J1177" s="18"/>
      <c r="K1177" s="19"/>
      <c r="L1177" s="37"/>
      <c r="M1177" s="37"/>
      <c r="N1177" s="37"/>
      <c r="O1177" s="37"/>
      <c r="P1177" s="37"/>
      <c r="Q1177" s="37"/>
      <c r="R1177" s="37"/>
      <c r="S1177" s="37"/>
      <c r="T1177" s="16"/>
    </row>
    <row r="1178" spans="1:20" s="36" customFormat="1" ht="12.75" customHeight="1">
      <c r="A1178" s="16"/>
      <c r="B1178" s="17"/>
      <c r="C1178" s="17"/>
      <c r="D1178" s="17"/>
      <c r="E1178" s="17"/>
      <c r="F1178" s="17"/>
      <c r="G1178" s="17"/>
      <c r="H1178" s="17"/>
      <c r="I1178" s="17"/>
      <c r="J1178" s="18"/>
      <c r="K1178" s="19"/>
      <c r="L1178" s="37"/>
      <c r="M1178" s="37"/>
      <c r="N1178" s="37"/>
      <c r="O1178" s="37"/>
      <c r="P1178" s="37"/>
      <c r="Q1178" s="37"/>
      <c r="R1178" s="37"/>
      <c r="S1178" s="37"/>
      <c r="T1178" s="16"/>
    </row>
    <row r="1179" spans="1:20" s="36" customFormat="1" ht="12.75" customHeight="1">
      <c r="A1179" s="16"/>
      <c r="B1179" s="17"/>
      <c r="C1179" s="17"/>
      <c r="D1179" s="17"/>
      <c r="E1179" s="17"/>
      <c r="F1179" s="17"/>
      <c r="G1179" s="17"/>
      <c r="H1179" s="17"/>
      <c r="I1179" s="17"/>
      <c r="J1179" s="18"/>
      <c r="K1179" s="19"/>
      <c r="L1179" s="37"/>
      <c r="M1179" s="37"/>
      <c r="N1179" s="37"/>
      <c r="O1179" s="37"/>
      <c r="P1179" s="37"/>
      <c r="Q1179" s="37"/>
      <c r="R1179" s="37"/>
      <c r="S1179" s="37"/>
      <c r="T1179" s="16"/>
    </row>
    <row r="1180" spans="1:20" s="36" customFormat="1" ht="12.75" customHeight="1">
      <c r="A1180" s="16"/>
      <c r="B1180" s="17"/>
      <c r="C1180" s="17"/>
      <c r="D1180" s="17"/>
      <c r="E1180" s="17"/>
      <c r="F1180" s="17"/>
      <c r="G1180" s="17"/>
      <c r="H1180" s="17"/>
      <c r="I1180" s="17"/>
      <c r="J1180" s="18"/>
      <c r="K1180" s="19"/>
      <c r="L1180" s="37"/>
      <c r="M1180" s="37"/>
      <c r="N1180" s="37"/>
      <c r="O1180" s="37"/>
      <c r="P1180" s="37"/>
      <c r="Q1180" s="37"/>
      <c r="R1180" s="37"/>
      <c r="S1180" s="37"/>
      <c r="T1180" s="16"/>
    </row>
    <row r="1181" spans="1:20" s="36" customFormat="1" ht="12.75" customHeight="1">
      <c r="A1181" s="16"/>
      <c r="B1181" s="17"/>
      <c r="C1181" s="17"/>
      <c r="D1181" s="17"/>
      <c r="E1181" s="17"/>
      <c r="F1181" s="17"/>
      <c r="G1181" s="17"/>
      <c r="H1181" s="17"/>
      <c r="I1181" s="17"/>
      <c r="J1181" s="18"/>
      <c r="K1181" s="19"/>
      <c r="L1181" s="37"/>
      <c r="M1181" s="37"/>
      <c r="N1181" s="37"/>
      <c r="O1181" s="37"/>
      <c r="P1181" s="37"/>
      <c r="Q1181" s="37"/>
      <c r="R1181" s="37"/>
      <c r="S1181" s="37"/>
      <c r="T1181" s="16"/>
    </row>
    <row r="1182" spans="1:20" s="36" customFormat="1" ht="12.75" customHeight="1">
      <c r="A1182" s="16"/>
      <c r="B1182" s="17"/>
      <c r="C1182" s="17"/>
      <c r="D1182" s="17"/>
      <c r="E1182" s="17"/>
      <c r="F1182" s="17"/>
      <c r="G1182" s="17"/>
      <c r="H1182" s="17"/>
      <c r="I1182" s="17"/>
      <c r="J1182" s="18"/>
      <c r="K1182" s="19"/>
      <c r="L1182" s="37"/>
      <c r="M1182" s="37"/>
      <c r="N1182" s="37"/>
      <c r="O1182" s="37"/>
      <c r="P1182" s="37"/>
      <c r="Q1182" s="37"/>
      <c r="R1182" s="37"/>
      <c r="S1182" s="37"/>
      <c r="T1182" s="16"/>
    </row>
    <row r="1183" spans="1:20" s="36" customFormat="1" ht="12.75" customHeight="1">
      <c r="A1183" s="16"/>
      <c r="B1183" s="17"/>
      <c r="C1183" s="17"/>
      <c r="D1183" s="17"/>
      <c r="E1183" s="17"/>
      <c r="F1183" s="17"/>
      <c r="G1183" s="17"/>
      <c r="H1183" s="17"/>
      <c r="I1183" s="17"/>
      <c r="J1183" s="18"/>
      <c r="K1183" s="19"/>
      <c r="L1183" s="37"/>
      <c r="M1183" s="37"/>
      <c r="N1183" s="37"/>
      <c r="O1183" s="37"/>
      <c r="P1183" s="37"/>
      <c r="Q1183" s="37"/>
      <c r="R1183" s="37"/>
      <c r="S1183" s="37"/>
      <c r="T1183" s="16"/>
    </row>
    <row r="1184" spans="1:20" s="36" customFormat="1" ht="12.75" customHeight="1">
      <c r="A1184" s="16"/>
      <c r="B1184" s="17"/>
      <c r="C1184" s="17"/>
      <c r="D1184" s="17"/>
      <c r="E1184" s="17"/>
      <c r="F1184" s="17"/>
      <c r="G1184" s="17"/>
      <c r="H1184" s="17"/>
      <c r="I1184" s="17"/>
      <c r="J1184" s="18"/>
      <c r="K1184" s="19"/>
      <c r="L1184" s="37"/>
      <c r="M1184" s="37"/>
      <c r="N1184" s="37"/>
      <c r="O1184" s="37"/>
      <c r="P1184" s="37"/>
      <c r="Q1184" s="37"/>
      <c r="R1184" s="37"/>
      <c r="S1184" s="37"/>
      <c r="T1184" s="16"/>
    </row>
    <row r="1185" spans="1:20" s="36" customFormat="1" ht="12.75" customHeight="1">
      <c r="A1185" s="16"/>
      <c r="B1185" s="17"/>
      <c r="C1185" s="17"/>
      <c r="D1185" s="17"/>
      <c r="E1185" s="17"/>
      <c r="F1185" s="17"/>
      <c r="G1185" s="17"/>
      <c r="H1185" s="17"/>
      <c r="I1185" s="17"/>
      <c r="J1185" s="18"/>
      <c r="K1185" s="19"/>
      <c r="L1185" s="37"/>
      <c r="M1185" s="37"/>
      <c r="N1185" s="37"/>
      <c r="O1185" s="37"/>
      <c r="P1185" s="37"/>
      <c r="Q1185" s="37"/>
      <c r="R1185" s="37"/>
      <c r="S1185" s="37"/>
      <c r="T1185" s="16"/>
    </row>
    <row r="1186" spans="1:20" s="36" customFormat="1" ht="12.75" customHeight="1">
      <c r="A1186" s="16"/>
      <c r="B1186" s="17"/>
      <c r="C1186" s="17"/>
      <c r="D1186" s="17"/>
      <c r="E1186" s="17"/>
      <c r="F1186" s="17"/>
      <c r="G1186" s="17"/>
      <c r="H1186" s="17"/>
      <c r="I1186" s="17"/>
      <c r="J1186" s="18"/>
      <c r="K1186" s="19"/>
      <c r="L1186" s="37"/>
      <c r="M1186" s="37"/>
      <c r="N1186" s="37"/>
      <c r="O1186" s="37"/>
      <c r="P1186" s="37"/>
      <c r="Q1186" s="37"/>
      <c r="R1186" s="37"/>
      <c r="S1186" s="37"/>
      <c r="T1186" s="16"/>
    </row>
    <row r="1187" spans="1:20" s="36" customFormat="1" ht="12.75" customHeight="1">
      <c r="A1187" s="16"/>
      <c r="B1187" s="17"/>
      <c r="C1187" s="17"/>
      <c r="D1187" s="17"/>
      <c r="E1187" s="17"/>
      <c r="F1187" s="17"/>
      <c r="G1187" s="17"/>
      <c r="H1187" s="17"/>
      <c r="I1187" s="17"/>
      <c r="J1187" s="18"/>
      <c r="K1187" s="19"/>
      <c r="L1187" s="37"/>
      <c r="M1187" s="37"/>
      <c r="N1187" s="37"/>
      <c r="O1187" s="37"/>
      <c r="P1187" s="37"/>
      <c r="Q1187" s="37"/>
      <c r="R1187" s="37"/>
      <c r="S1187" s="37"/>
      <c r="T1187" s="16"/>
    </row>
    <row r="1188" spans="1:20" s="36" customFormat="1" ht="12.75" customHeight="1">
      <c r="A1188" s="16"/>
      <c r="B1188" s="17"/>
      <c r="C1188" s="17"/>
      <c r="D1188" s="17"/>
      <c r="E1188" s="17"/>
      <c r="F1188" s="17"/>
      <c r="G1188" s="17"/>
      <c r="H1188" s="17"/>
      <c r="I1188" s="17"/>
      <c r="J1188" s="18"/>
      <c r="K1188" s="19"/>
      <c r="L1188" s="37"/>
      <c r="M1188" s="37"/>
      <c r="N1188" s="37"/>
      <c r="O1188" s="37"/>
      <c r="P1188" s="37"/>
      <c r="Q1188" s="37"/>
      <c r="R1188" s="37"/>
      <c r="S1188" s="37"/>
      <c r="T1188" s="16"/>
    </row>
    <row r="1189" spans="1:20" s="36" customFormat="1" ht="12.75" customHeight="1">
      <c r="A1189" s="16"/>
      <c r="B1189" s="17"/>
      <c r="C1189" s="17"/>
      <c r="D1189" s="17"/>
      <c r="E1189" s="17"/>
      <c r="F1189" s="17"/>
      <c r="G1189" s="17"/>
      <c r="H1189" s="17"/>
      <c r="I1189" s="17"/>
      <c r="J1189" s="18"/>
      <c r="K1189" s="19"/>
      <c r="L1189" s="37"/>
      <c r="M1189" s="37"/>
      <c r="N1189" s="37"/>
      <c r="O1189" s="37"/>
      <c r="P1189" s="37"/>
      <c r="Q1189" s="37"/>
      <c r="R1189" s="37"/>
      <c r="S1189" s="37"/>
      <c r="T1189" s="16"/>
    </row>
    <row r="1190" spans="1:20" s="36" customFormat="1" ht="12.75" customHeight="1">
      <c r="A1190" s="16"/>
      <c r="B1190" s="17"/>
      <c r="C1190" s="17"/>
      <c r="D1190" s="17"/>
      <c r="E1190" s="17"/>
      <c r="F1190" s="17"/>
      <c r="G1190" s="17"/>
      <c r="H1190" s="17"/>
      <c r="I1190" s="17"/>
      <c r="J1190" s="18"/>
      <c r="K1190" s="19"/>
      <c r="L1190" s="37"/>
      <c r="M1190" s="37"/>
      <c r="N1190" s="37"/>
      <c r="O1190" s="37"/>
      <c r="P1190" s="37"/>
      <c r="Q1190" s="37"/>
      <c r="R1190" s="37"/>
      <c r="S1190" s="37"/>
      <c r="T1190" s="16"/>
    </row>
    <row r="1191" spans="1:20" s="36" customFormat="1" ht="12.75" customHeight="1">
      <c r="A1191" s="16"/>
      <c r="B1191" s="17"/>
      <c r="C1191" s="17"/>
      <c r="D1191" s="17"/>
      <c r="E1191" s="17"/>
      <c r="F1191" s="17"/>
      <c r="G1191" s="17"/>
      <c r="H1191" s="17"/>
      <c r="I1191" s="17"/>
      <c r="J1191" s="18"/>
      <c r="K1191" s="19"/>
      <c r="L1191" s="37"/>
      <c r="M1191" s="37"/>
      <c r="N1191" s="37"/>
      <c r="O1191" s="37"/>
      <c r="P1191" s="37"/>
      <c r="Q1191" s="37"/>
      <c r="R1191" s="37"/>
      <c r="S1191" s="37"/>
      <c r="T1191" s="16"/>
    </row>
    <row r="1192" spans="1:20" s="36" customFormat="1" ht="12.75" customHeight="1">
      <c r="A1192" s="16"/>
      <c r="B1192" s="17"/>
      <c r="C1192" s="17"/>
      <c r="D1192" s="17"/>
      <c r="E1192" s="17"/>
      <c r="F1192" s="17"/>
      <c r="G1192" s="17"/>
      <c r="H1192" s="17"/>
      <c r="I1192" s="17"/>
      <c r="J1192" s="18"/>
      <c r="K1192" s="19"/>
      <c r="L1192" s="37"/>
      <c r="M1192" s="37"/>
      <c r="N1192" s="37"/>
      <c r="O1192" s="37"/>
      <c r="P1192" s="37"/>
      <c r="Q1192" s="37"/>
      <c r="R1192" s="37"/>
      <c r="S1192" s="37"/>
      <c r="T1192" s="16"/>
    </row>
    <row r="1193" spans="1:20" s="36" customFormat="1" ht="12.75" customHeight="1">
      <c r="A1193" s="16"/>
      <c r="B1193" s="17"/>
      <c r="C1193" s="17"/>
      <c r="D1193" s="17"/>
      <c r="E1193" s="17"/>
      <c r="F1193" s="17"/>
      <c r="G1193" s="17"/>
      <c r="H1193" s="17"/>
      <c r="I1193" s="17"/>
      <c r="J1193" s="18"/>
      <c r="K1193" s="19"/>
      <c r="L1193" s="37"/>
      <c r="M1193" s="37"/>
      <c r="N1193" s="37"/>
      <c r="O1193" s="37"/>
      <c r="P1193" s="37"/>
      <c r="Q1193" s="37"/>
      <c r="R1193" s="37"/>
      <c r="S1193" s="37"/>
      <c r="T1193" s="16"/>
    </row>
    <row r="1194" spans="1:20" s="36" customFormat="1" ht="12.75" customHeight="1">
      <c r="A1194" s="16"/>
      <c r="B1194" s="17"/>
      <c r="C1194" s="17"/>
      <c r="D1194" s="17"/>
      <c r="E1194" s="17"/>
      <c r="F1194" s="17"/>
      <c r="G1194" s="17"/>
      <c r="H1194" s="17"/>
      <c r="I1194" s="17"/>
      <c r="J1194" s="18"/>
      <c r="K1194" s="19"/>
      <c r="L1194" s="37"/>
      <c r="M1194" s="37"/>
      <c r="N1194" s="37"/>
      <c r="O1194" s="37"/>
      <c r="P1194" s="37"/>
      <c r="Q1194" s="37"/>
      <c r="R1194" s="37"/>
      <c r="S1194" s="37"/>
      <c r="T1194" s="16"/>
    </row>
    <row r="1195" spans="1:20" s="36" customFormat="1" ht="12.75" customHeight="1">
      <c r="A1195" s="16"/>
      <c r="B1195" s="17"/>
      <c r="C1195" s="17"/>
      <c r="D1195" s="17"/>
      <c r="E1195" s="17"/>
      <c r="F1195" s="17"/>
      <c r="G1195" s="17"/>
      <c r="H1195" s="17"/>
      <c r="I1195" s="17"/>
      <c r="J1195" s="18"/>
      <c r="K1195" s="19"/>
      <c r="L1195" s="37"/>
      <c r="M1195" s="37"/>
      <c r="N1195" s="37"/>
      <c r="O1195" s="37"/>
      <c r="P1195" s="37"/>
      <c r="Q1195" s="37"/>
      <c r="R1195" s="37"/>
      <c r="S1195" s="37"/>
      <c r="T1195" s="16"/>
    </row>
    <row r="1196" spans="1:20" s="36" customFormat="1" ht="12.75" customHeight="1">
      <c r="A1196" s="16"/>
      <c r="B1196" s="17"/>
      <c r="C1196" s="17"/>
      <c r="D1196" s="17"/>
      <c r="E1196" s="17"/>
      <c r="F1196" s="17"/>
      <c r="G1196" s="17"/>
      <c r="H1196" s="17"/>
      <c r="I1196" s="17"/>
      <c r="J1196" s="18"/>
      <c r="K1196" s="19"/>
      <c r="L1196" s="37"/>
      <c r="M1196" s="37"/>
      <c r="N1196" s="37"/>
      <c r="O1196" s="37"/>
      <c r="P1196" s="37"/>
      <c r="Q1196" s="37"/>
      <c r="R1196" s="37"/>
      <c r="S1196" s="37"/>
      <c r="T1196" s="16"/>
    </row>
    <row r="1197" spans="1:20" s="36" customFormat="1" ht="12.75" customHeight="1">
      <c r="A1197" s="16"/>
      <c r="B1197" s="17"/>
      <c r="C1197" s="17"/>
      <c r="D1197" s="17"/>
      <c r="E1197" s="17"/>
      <c r="F1197" s="17"/>
      <c r="G1197" s="17"/>
      <c r="H1197" s="17"/>
      <c r="I1197" s="17"/>
      <c r="J1197" s="18"/>
      <c r="K1197" s="19"/>
      <c r="L1197" s="37"/>
      <c r="M1197" s="37"/>
      <c r="N1197" s="37"/>
      <c r="O1197" s="37"/>
      <c r="P1197" s="37"/>
      <c r="Q1197" s="37"/>
      <c r="R1197" s="37"/>
      <c r="S1197" s="37"/>
      <c r="T1197" s="16"/>
    </row>
    <row r="1198" spans="1:20" s="36" customFormat="1" ht="12.75" customHeight="1">
      <c r="A1198" s="16"/>
      <c r="B1198" s="17"/>
      <c r="C1198" s="17"/>
      <c r="D1198" s="17"/>
      <c r="E1198" s="17"/>
      <c r="F1198" s="17"/>
      <c r="G1198" s="17"/>
      <c r="H1198" s="17"/>
      <c r="I1198" s="17"/>
      <c r="J1198" s="18"/>
      <c r="K1198" s="19"/>
      <c r="L1198" s="37"/>
      <c r="M1198" s="37"/>
      <c r="N1198" s="37"/>
      <c r="O1198" s="37"/>
      <c r="P1198" s="37"/>
      <c r="Q1198" s="37"/>
      <c r="R1198" s="37"/>
      <c r="S1198" s="37"/>
      <c r="T1198" s="16"/>
    </row>
    <row r="1199" spans="1:20" s="36" customFormat="1" ht="12.75" customHeight="1">
      <c r="A1199" s="16"/>
      <c r="B1199" s="17"/>
      <c r="C1199" s="17"/>
      <c r="D1199" s="17"/>
      <c r="E1199" s="17"/>
      <c r="F1199" s="17"/>
      <c r="G1199" s="17"/>
      <c r="H1199" s="17"/>
      <c r="I1199" s="17"/>
      <c r="J1199" s="18"/>
      <c r="K1199" s="19"/>
      <c r="L1199" s="37"/>
      <c r="M1199" s="37"/>
      <c r="N1199" s="37"/>
      <c r="O1199" s="37"/>
      <c r="P1199" s="37"/>
      <c r="Q1199" s="37"/>
      <c r="R1199" s="37"/>
      <c r="S1199" s="37"/>
      <c r="T1199" s="16"/>
    </row>
    <row r="1200" spans="1:20" s="36" customFormat="1" ht="12.75" customHeight="1">
      <c r="A1200" s="16"/>
      <c r="B1200" s="17"/>
      <c r="C1200" s="17"/>
      <c r="D1200" s="17"/>
      <c r="E1200" s="17"/>
      <c r="F1200" s="17"/>
      <c r="G1200" s="17"/>
      <c r="H1200" s="17"/>
      <c r="I1200" s="17"/>
      <c r="J1200" s="18"/>
      <c r="K1200" s="19"/>
      <c r="L1200" s="37"/>
      <c r="M1200" s="37"/>
      <c r="N1200" s="37"/>
      <c r="O1200" s="37"/>
      <c r="P1200" s="37"/>
      <c r="Q1200" s="37"/>
      <c r="R1200" s="37"/>
      <c r="S1200" s="37"/>
      <c r="T1200" s="16"/>
    </row>
    <row r="1201" spans="1:20" s="36" customFormat="1" ht="12.75" customHeight="1">
      <c r="A1201" s="16"/>
      <c r="B1201" s="17"/>
      <c r="C1201" s="17"/>
      <c r="D1201" s="17"/>
      <c r="E1201" s="17"/>
      <c r="F1201" s="17"/>
      <c r="G1201" s="17"/>
      <c r="H1201" s="17"/>
      <c r="I1201" s="17"/>
      <c r="J1201" s="18"/>
      <c r="K1201" s="19"/>
      <c r="L1201" s="37"/>
      <c r="M1201" s="37"/>
      <c r="N1201" s="37"/>
      <c r="O1201" s="37"/>
      <c r="P1201" s="37"/>
      <c r="Q1201" s="37"/>
      <c r="R1201" s="37"/>
      <c r="S1201" s="37"/>
      <c r="T1201" s="16"/>
    </row>
    <row r="1202" spans="1:20" s="36" customFormat="1" ht="12.75" customHeight="1">
      <c r="A1202" s="16"/>
      <c r="B1202" s="17"/>
      <c r="C1202" s="17"/>
      <c r="D1202" s="17"/>
      <c r="E1202" s="17"/>
      <c r="F1202" s="17"/>
      <c r="G1202" s="17"/>
      <c r="H1202" s="17"/>
      <c r="I1202" s="17"/>
      <c r="J1202" s="18"/>
      <c r="K1202" s="19"/>
      <c r="L1202" s="37"/>
      <c r="M1202" s="37"/>
      <c r="N1202" s="37"/>
      <c r="O1202" s="37"/>
      <c r="P1202" s="37"/>
      <c r="Q1202" s="37"/>
      <c r="R1202" s="37"/>
      <c r="S1202" s="37"/>
      <c r="T1202" s="16"/>
    </row>
    <row r="1203" spans="1:20" s="36" customFormat="1" ht="12.75" customHeight="1">
      <c r="A1203" s="16"/>
      <c r="B1203" s="17"/>
      <c r="C1203" s="17"/>
      <c r="D1203" s="17"/>
      <c r="E1203" s="17"/>
      <c r="F1203" s="17"/>
      <c r="G1203" s="17"/>
      <c r="H1203" s="17"/>
      <c r="I1203" s="17"/>
      <c r="J1203" s="18"/>
      <c r="K1203" s="19"/>
      <c r="L1203" s="37"/>
      <c r="M1203" s="37"/>
      <c r="N1203" s="37"/>
      <c r="O1203" s="37"/>
      <c r="P1203" s="37"/>
      <c r="Q1203" s="37"/>
      <c r="R1203" s="37"/>
      <c r="S1203" s="37"/>
      <c r="T1203" s="16"/>
    </row>
    <row r="1204" spans="1:20" s="36" customFormat="1" ht="12.75" customHeight="1">
      <c r="A1204" s="16"/>
      <c r="B1204" s="17"/>
      <c r="C1204" s="17"/>
      <c r="D1204" s="17"/>
      <c r="E1204" s="17"/>
      <c r="F1204" s="17"/>
      <c r="G1204" s="17"/>
      <c r="H1204" s="17"/>
      <c r="I1204" s="17"/>
      <c r="J1204" s="18"/>
      <c r="K1204" s="19"/>
      <c r="L1204" s="37"/>
      <c r="M1204" s="37"/>
      <c r="N1204" s="37"/>
      <c r="O1204" s="37"/>
      <c r="P1204" s="37"/>
      <c r="Q1204" s="37"/>
      <c r="R1204" s="37"/>
      <c r="S1204" s="37"/>
      <c r="T1204" s="16"/>
    </row>
    <row r="1205" spans="1:20" s="36" customFormat="1" ht="12.75" customHeight="1">
      <c r="A1205" s="16"/>
      <c r="B1205" s="17"/>
      <c r="C1205" s="17"/>
      <c r="D1205" s="17"/>
      <c r="E1205" s="17"/>
      <c r="F1205" s="17"/>
      <c r="G1205" s="17"/>
      <c r="H1205" s="17"/>
      <c r="I1205" s="17"/>
      <c r="J1205" s="18"/>
      <c r="K1205" s="19"/>
      <c r="L1205" s="37"/>
      <c r="M1205" s="37"/>
      <c r="N1205" s="37"/>
      <c r="O1205" s="37"/>
      <c r="P1205" s="37"/>
      <c r="Q1205" s="37"/>
      <c r="R1205" s="37"/>
      <c r="S1205" s="37"/>
      <c r="T1205" s="16"/>
    </row>
    <row r="1206" spans="1:20" s="36" customFormat="1" ht="12.75" customHeight="1">
      <c r="A1206" s="16"/>
      <c r="B1206" s="17"/>
      <c r="C1206" s="17"/>
      <c r="D1206" s="17"/>
      <c r="E1206" s="17"/>
      <c r="F1206" s="17"/>
      <c r="G1206" s="17"/>
      <c r="H1206" s="17"/>
      <c r="I1206" s="17"/>
      <c r="J1206" s="18"/>
      <c r="K1206" s="19"/>
      <c r="L1206" s="37"/>
      <c r="M1206" s="37"/>
      <c r="N1206" s="37"/>
      <c r="O1206" s="37"/>
      <c r="P1206" s="37"/>
      <c r="Q1206" s="37"/>
      <c r="R1206" s="37"/>
      <c r="S1206" s="37"/>
      <c r="T1206" s="16"/>
    </row>
    <row r="1207" spans="1:20" s="36" customFormat="1" ht="12.75" customHeight="1">
      <c r="A1207" s="16"/>
      <c r="B1207" s="17"/>
      <c r="C1207" s="17"/>
      <c r="D1207" s="17"/>
      <c r="E1207" s="17"/>
      <c r="F1207" s="17"/>
      <c r="G1207" s="17"/>
      <c r="H1207" s="17"/>
      <c r="I1207" s="17"/>
      <c r="J1207" s="18"/>
      <c r="K1207" s="19"/>
      <c r="L1207" s="37"/>
      <c r="M1207" s="37"/>
      <c r="N1207" s="37"/>
      <c r="O1207" s="37"/>
      <c r="P1207" s="37"/>
      <c r="Q1207" s="37"/>
      <c r="R1207" s="37"/>
      <c r="S1207" s="37"/>
      <c r="T1207" s="16"/>
    </row>
    <row r="1208" spans="1:20" s="36" customFormat="1" ht="12.75" customHeight="1">
      <c r="A1208" s="16"/>
      <c r="B1208" s="17"/>
      <c r="C1208" s="17"/>
      <c r="D1208" s="17"/>
      <c r="E1208" s="17"/>
      <c r="F1208" s="17"/>
      <c r="G1208" s="17"/>
      <c r="H1208" s="17"/>
      <c r="I1208" s="17"/>
      <c r="J1208" s="18"/>
      <c r="K1208" s="19"/>
      <c r="L1208" s="37"/>
      <c r="M1208" s="37"/>
      <c r="N1208" s="37"/>
      <c r="O1208" s="37"/>
      <c r="P1208" s="37"/>
      <c r="Q1208" s="37"/>
      <c r="R1208" s="37"/>
      <c r="S1208" s="37"/>
      <c r="T1208" s="16"/>
    </row>
    <row r="1209" spans="1:20" s="36" customFormat="1" ht="12.75" customHeight="1">
      <c r="A1209" s="16"/>
      <c r="B1209" s="17"/>
      <c r="C1209" s="17"/>
      <c r="D1209" s="17"/>
      <c r="E1209" s="17"/>
      <c r="F1209" s="17"/>
      <c r="G1209" s="17"/>
      <c r="H1209" s="17"/>
      <c r="I1209" s="17"/>
      <c r="J1209" s="18"/>
      <c r="K1209" s="19"/>
      <c r="L1209" s="37"/>
      <c r="M1209" s="37"/>
      <c r="N1209" s="37"/>
      <c r="O1209" s="37"/>
      <c r="P1209" s="37"/>
      <c r="Q1209" s="37"/>
      <c r="R1209" s="37"/>
      <c r="S1209" s="37"/>
      <c r="T1209" s="16"/>
    </row>
    <row r="1210" spans="1:20" s="36" customFormat="1" ht="12.75" customHeight="1">
      <c r="A1210" s="16"/>
      <c r="B1210" s="17"/>
      <c r="C1210" s="17"/>
      <c r="D1210" s="17"/>
      <c r="E1210" s="17"/>
      <c r="F1210" s="17"/>
      <c r="G1210" s="17"/>
      <c r="H1210" s="17"/>
      <c r="I1210" s="17"/>
      <c r="J1210" s="18"/>
      <c r="K1210" s="19"/>
      <c r="L1210" s="37"/>
      <c r="M1210" s="37"/>
      <c r="N1210" s="37"/>
      <c r="O1210" s="37"/>
      <c r="P1210" s="37"/>
      <c r="Q1210" s="37"/>
      <c r="R1210" s="37"/>
      <c r="S1210" s="37"/>
      <c r="T1210" s="16"/>
    </row>
    <row r="1211" spans="1:20" s="36" customFormat="1" ht="12.75" customHeight="1">
      <c r="A1211" s="16"/>
      <c r="B1211" s="17"/>
      <c r="C1211" s="17"/>
      <c r="D1211" s="17"/>
      <c r="E1211" s="17"/>
      <c r="F1211" s="17"/>
      <c r="G1211" s="17"/>
      <c r="H1211" s="17"/>
      <c r="I1211" s="17"/>
      <c r="J1211" s="18"/>
      <c r="K1211" s="19"/>
      <c r="L1211" s="37"/>
      <c r="M1211" s="37"/>
      <c r="N1211" s="37"/>
      <c r="O1211" s="37"/>
      <c r="P1211" s="37"/>
      <c r="Q1211" s="37"/>
      <c r="R1211" s="37"/>
      <c r="S1211" s="37"/>
      <c r="T1211" s="16"/>
    </row>
    <row r="1212" spans="1:20" s="36" customFormat="1" ht="12.75" customHeight="1">
      <c r="A1212" s="16"/>
      <c r="B1212" s="17"/>
      <c r="C1212" s="17"/>
      <c r="D1212" s="17"/>
      <c r="E1212" s="17"/>
      <c r="F1212" s="17"/>
      <c r="G1212" s="17"/>
      <c r="H1212" s="17"/>
      <c r="I1212" s="17"/>
      <c r="J1212" s="18"/>
      <c r="K1212" s="19"/>
      <c r="L1212" s="37"/>
      <c r="M1212" s="37"/>
      <c r="N1212" s="37"/>
      <c r="O1212" s="37"/>
      <c r="P1212" s="37"/>
      <c r="Q1212" s="37"/>
      <c r="R1212" s="37"/>
      <c r="S1212" s="37"/>
      <c r="T1212" s="16"/>
    </row>
    <row r="1213" spans="1:20" s="36" customFormat="1" ht="12.75" customHeight="1">
      <c r="A1213" s="16"/>
      <c r="B1213" s="17"/>
      <c r="C1213" s="17"/>
      <c r="D1213" s="17"/>
      <c r="E1213" s="17"/>
      <c r="F1213" s="17"/>
      <c r="G1213" s="17"/>
      <c r="H1213" s="17"/>
      <c r="I1213" s="17"/>
      <c r="J1213" s="18"/>
      <c r="K1213" s="19"/>
      <c r="L1213" s="37"/>
      <c r="M1213" s="37"/>
      <c r="N1213" s="37"/>
      <c r="O1213" s="37"/>
      <c r="P1213" s="37"/>
      <c r="Q1213" s="37"/>
      <c r="R1213" s="37"/>
      <c r="S1213" s="37"/>
      <c r="T1213" s="16"/>
    </row>
    <row r="1214" spans="1:20" s="36" customFormat="1" ht="12.75" customHeight="1">
      <c r="A1214" s="16"/>
      <c r="B1214" s="17"/>
      <c r="C1214" s="17"/>
      <c r="D1214" s="17"/>
      <c r="E1214" s="17"/>
      <c r="F1214" s="17"/>
      <c r="G1214" s="17"/>
      <c r="H1214" s="17"/>
      <c r="I1214" s="17"/>
      <c r="J1214" s="18"/>
      <c r="K1214" s="19"/>
      <c r="L1214" s="37"/>
      <c r="M1214" s="37"/>
      <c r="N1214" s="37"/>
      <c r="O1214" s="37"/>
      <c r="P1214" s="37"/>
      <c r="Q1214" s="37"/>
      <c r="R1214" s="37"/>
      <c r="S1214" s="37"/>
      <c r="T1214" s="16"/>
    </row>
  </sheetData>
  <sheetProtection autoFilter="0"/>
  <autoFilter ref="T1:T1214" xr:uid="{00000000-0009-0000-0000-000002000000}"/>
  <mergeCells count="85">
    <mergeCell ref="Q79:T79"/>
    <mergeCell ref="A65:L65"/>
    <mergeCell ref="M65:P65"/>
    <mergeCell ref="Q65:T65"/>
    <mergeCell ref="L66:O66"/>
    <mergeCell ref="P66:S66"/>
    <mergeCell ref="T66:T68"/>
    <mergeCell ref="B66:K66"/>
    <mergeCell ref="A73:K73"/>
    <mergeCell ref="B74:K74"/>
    <mergeCell ref="L74:O74"/>
    <mergeCell ref="P74:S74"/>
    <mergeCell ref="T74:T75"/>
    <mergeCell ref="A78:K78"/>
    <mergeCell ref="A72:K72"/>
    <mergeCell ref="A11:K11"/>
    <mergeCell ref="A12:K12"/>
    <mergeCell ref="B13:K13"/>
    <mergeCell ref="L13:O13"/>
    <mergeCell ref="A79:L79"/>
    <mergeCell ref="M79:P79"/>
    <mergeCell ref="P13:S13"/>
    <mergeCell ref="A22:K22"/>
    <mergeCell ref="A23:K23"/>
    <mergeCell ref="B24:K24"/>
    <mergeCell ref="L24:O24"/>
    <mergeCell ref="P24:S24"/>
    <mergeCell ref="A33:K33"/>
    <mergeCell ref="A34:K34"/>
    <mergeCell ref="B35:K35"/>
    <mergeCell ref="L35:O35"/>
    <mergeCell ref="A7:K7"/>
    <mergeCell ref="B8:K8"/>
    <mergeCell ref="L8:O8"/>
    <mergeCell ref="P8:S8"/>
    <mergeCell ref="T8:T9"/>
    <mergeCell ref="T3:T4"/>
    <mergeCell ref="J1:K1"/>
    <mergeCell ref="A6:K6"/>
    <mergeCell ref="B3:K3"/>
    <mergeCell ref="L3:O3"/>
    <mergeCell ref="P3:S3"/>
    <mergeCell ref="T13:T14"/>
    <mergeCell ref="A16:K16"/>
    <mergeCell ref="A17:K17"/>
    <mergeCell ref="B18:K18"/>
    <mergeCell ref="L18:O18"/>
    <mergeCell ref="P18:S18"/>
    <mergeCell ref="T18:T19"/>
    <mergeCell ref="T24:T25"/>
    <mergeCell ref="A28:K28"/>
    <mergeCell ref="A29:K29"/>
    <mergeCell ref="B30:K30"/>
    <mergeCell ref="L30:O30"/>
    <mergeCell ref="P30:S30"/>
    <mergeCell ref="T30:T31"/>
    <mergeCell ref="A64:K64"/>
    <mergeCell ref="T47:T48"/>
    <mergeCell ref="A51:K51"/>
    <mergeCell ref="A52:K52"/>
    <mergeCell ref="A45:K45"/>
    <mergeCell ref="A46:K46"/>
    <mergeCell ref="B47:K47"/>
    <mergeCell ref="L47:O47"/>
    <mergeCell ref="P47:S47"/>
    <mergeCell ref="H57:K57"/>
    <mergeCell ref="B60:K60"/>
    <mergeCell ref="L60:O60"/>
    <mergeCell ref="A59:K59"/>
    <mergeCell ref="P53:S53"/>
    <mergeCell ref="T53:T54"/>
    <mergeCell ref="K55:K56"/>
    <mergeCell ref="P60:S60"/>
    <mergeCell ref="T60:T61"/>
    <mergeCell ref="B53:K53"/>
    <mergeCell ref="L53:O53"/>
    <mergeCell ref="P35:S35"/>
    <mergeCell ref="T35:T36"/>
    <mergeCell ref="A40:K40"/>
    <mergeCell ref="A41:K41"/>
    <mergeCell ref="A58:K58"/>
    <mergeCell ref="B42:K42"/>
    <mergeCell ref="L42:O42"/>
    <mergeCell ref="P42:S42"/>
    <mergeCell ref="T42:T43"/>
  </mergeCells>
  <pageMargins left="0.35433070866141736" right="0.35433070866141736" top="0.98425196850393704" bottom="0.98425196850393704" header="0.51181102362204722" footer="0.51181102362204722"/>
  <pageSetup paperSize="9" scale="38" fitToHeight="0" orientation="landscape" horizontalDpi="4294967293" r:id="rId1"/>
  <headerFooter alignWithMargins="0">
    <oddHeader>&amp;LSzczegółowy Opis Przedmiotu Zamówienia - Taryfa Bxx - pozostałe obiekty&amp;RZałącznik nr 1.3 do SWZ Część 3 Zamówienia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2:N17"/>
  <sheetViews>
    <sheetView showGridLines="0" tabSelected="1" topLeftCell="B3" zoomScaleNormal="100" workbookViewId="0">
      <selection activeCell="I17" sqref="I17"/>
    </sheetView>
  </sheetViews>
  <sheetFormatPr defaultRowHeight="13.2"/>
  <cols>
    <col min="3" max="3" width="15.88671875" bestFit="1" customWidth="1"/>
    <col min="4" max="11" width="14.6640625" customWidth="1"/>
    <col min="12" max="12" width="19.44140625" customWidth="1"/>
  </cols>
  <sheetData>
    <row r="2" spans="3:14" ht="13.8" thickBot="1"/>
    <row r="3" spans="3:14" ht="13.8" thickBot="1">
      <c r="D3" s="328" t="s">
        <v>4290</v>
      </c>
      <c r="E3" s="329"/>
      <c r="F3" s="329"/>
      <c r="G3" s="330"/>
      <c r="H3" s="331" t="s">
        <v>73</v>
      </c>
      <c r="I3" s="332"/>
      <c r="J3" s="332"/>
      <c r="K3" s="333"/>
      <c r="L3" s="102" t="s">
        <v>4291</v>
      </c>
    </row>
    <row r="4" spans="3:14" ht="26.4">
      <c r="D4" s="50" t="s">
        <v>0</v>
      </c>
      <c r="E4" s="5" t="s">
        <v>1</v>
      </c>
      <c r="F4" s="6" t="s">
        <v>30</v>
      </c>
      <c r="G4" s="57" t="s">
        <v>16</v>
      </c>
      <c r="H4" s="5" t="s">
        <v>0</v>
      </c>
      <c r="I4" s="5" t="s">
        <v>1</v>
      </c>
      <c r="J4" s="6" t="s">
        <v>30</v>
      </c>
      <c r="K4" s="6" t="s">
        <v>16</v>
      </c>
      <c r="L4" s="56" t="s">
        <v>16</v>
      </c>
    </row>
    <row r="5" spans="3:14">
      <c r="C5" s="7" t="s">
        <v>60</v>
      </c>
      <c r="D5" s="11">
        <f>'Taryfa Cxx Oświetlenie'!L1</f>
        <v>1870978</v>
      </c>
      <c r="E5" s="12">
        <f>'Taryfa Cxx Oświetlenie'!M1</f>
        <v>2463587</v>
      </c>
      <c r="F5" s="45">
        <v>0</v>
      </c>
      <c r="G5" s="58">
        <f>D5+E5</f>
        <v>4334565</v>
      </c>
      <c r="H5" s="11">
        <f>'Taryfa Cxx Oświetlenie'!O1</f>
        <v>458551</v>
      </c>
      <c r="I5" s="12">
        <f>'Taryfa Cxx Oświetlenie'!P1</f>
        <v>207075</v>
      </c>
      <c r="J5" s="45">
        <v>0</v>
      </c>
      <c r="K5" s="58">
        <f>H5+I5</f>
        <v>665626</v>
      </c>
      <c r="L5" s="59">
        <f t="shared" ref="L5" si="0">SUM(D5:F5,H5:J5)</f>
        <v>5000191</v>
      </c>
      <c r="N5" s="4"/>
    </row>
    <row r="6" spans="3:14">
      <c r="C6" s="7" t="s">
        <v>24</v>
      </c>
      <c r="D6" s="11">
        <f>'Taryfa Cxx'!L1</f>
        <v>19855946</v>
      </c>
      <c r="E6" s="12">
        <f>'Taryfa Cxx'!M1</f>
        <v>3546295</v>
      </c>
      <c r="F6" s="45">
        <v>0</v>
      </c>
      <c r="G6" s="58">
        <f>D6+E6</f>
        <v>23402241</v>
      </c>
      <c r="H6" s="11">
        <f>'Taryfa Cxx'!O1</f>
        <v>17974889</v>
      </c>
      <c r="I6" s="12">
        <f>'Taryfa Cxx'!P1</f>
        <v>2035140</v>
      </c>
      <c r="J6" s="45">
        <v>0</v>
      </c>
      <c r="K6" s="58">
        <f>H6+I6</f>
        <v>20010029</v>
      </c>
      <c r="L6" s="59">
        <f t="shared" ref="L6" si="1">SUM(D6:F6,H6:J6)</f>
        <v>43412270</v>
      </c>
      <c r="N6" s="4"/>
    </row>
    <row r="7" spans="3:14">
      <c r="C7" s="7" t="s">
        <v>23</v>
      </c>
      <c r="D7" s="9">
        <f>'Taryfa Bxx'!L1</f>
        <v>9920596</v>
      </c>
      <c r="E7" s="2">
        <f>'Taryfa Bxx'!M1</f>
        <v>1686845</v>
      </c>
      <c r="F7" s="2">
        <f>'Taryfa Bxx'!N1</f>
        <v>9068903</v>
      </c>
      <c r="G7" s="58">
        <f>D7+E7+F7</f>
        <v>20676344</v>
      </c>
      <c r="H7" s="9">
        <f>'Taryfa Bxx'!P1</f>
        <v>8348288</v>
      </c>
      <c r="I7" s="2">
        <f>'Taryfa Bxx'!Q1</f>
        <v>1068081</v>
      </c>
      <c r="J7" s="2">
        <f>'Taryfa Bxx'!R1</f>
        <v>5667661.0000000009</v>
      </c>
      <c r="K7" s="58">
        <f>H7+I7+J7</f>
        <v>15084030</v>
      </c>
      <c r="L7" s="59">
        <f>SUM(D7:F7,H7:J7)</f>
        <v>35760374</v>
      </c>
      <c r="N7" s="4"/>
    </row>
    <row r="8" spans="3:14" ht="13.8" thickBot="1">
      <c r="C8" s="8" t="s">
        <v>2</v>
      </c>
      <c r="D8" s="10">
        <f t="shared" ref="D8:L8" si="2">SUM(D5:D7)</f>
        <v>31647520</v>
      </c>
      <c r="E8" s="10">
        <f t="shared" si="2"/>
        <v>7696727</v>
      </c>
      <c r="F8" s="10">
        <f t="shared" si="2"/>
        <v>9068903</v>
      </c>
      <c r="G8" s="10">
        <f t="shared" si="2"/>
        <v>48413150</v>
      </c>
      <c r="H8" s="10">
        <f t="shared" si="2"/>
        <v>26781728</v>
      </c>
      <c r="I8" s="10">
        <f t="shared" si="2"/>
        <v>3310296</v>
      </c>
      <c r="J8" s="10">
        <f t="shared" si="2"/>
        <v>5667661.0000000009</v>
      </c>
      <c r="K8" s="10">
        <f t="shared" si="2"/>
        <v>35759685</v>
      </c>
      <c r="L8" s="51">
        <f t="shared" si="2"/>
        <v>84172835</v>
      </c>
    </row>
    <row r="9" spans="3:14" ht="13.8" thickBot="1">
      <c r="D9" s="325">
        <f>D8+E8+F8</f>
        <v>48413150</v>
      </c>
      <c r="E9" s="326"/>
      <c r="F9" s="326"/>
      <c r="G9" s="327"/>
      <c r="H9" s="325">
        <f>H8+I8+J7</f>
        <v>35759685</v>
      </c>
      <c r="I9" s="326"/>
      <c r="J9" s="326"/>
      <c r="K9" s="327"/>
    </row>
    <row r="10" spans="3:14" ht="13.8" thickBot="1">
      <c r="D10" s="1"/>
      <c r="E10" s="321">
        <f>D9+H9</f>
        <v>84172835</v>
      </c>
      <c r="F10" s="322"/>
      <c r="G10" s="322"/>
      <c r="H10" s="323"/>
      <c r="I10" s="1"/>
      <c r="J10" s="1"/>
      <c r="K10" s="1"/>
      <c r="L10" s="3"/>
    </row>
    <row r="12" spans="3:14">
      <c r="G12" s="49"/>
    </row>
    <row r="13" spans="3:14">
      <c r="G13" s="49"/>
    </row>
    <row r="14" spans="3:14">
      <c r="E14" s="324"/>
      <c r="F14" s="324"/>
      <c r="G14" s="324"/>
      <c r="H14" s="324"/>
      <c r="I14" s="1"/>
      <c r="J14" s="1"/>
      <c r="K14" s="1"/>
    </row>
    <row r="16" spans="3:14">
      <c r="G16" s="52"/>
      <c r="H16" s="44"/>
      <c r="I16" s="44"/>
      <c r="K16" s="13"/>
    </row>
    <row r="17" spans="11:11">
      <c r="K17" s="4"/>
    </row>
  </sheetData>
  <mergeCells count="6">
    <mergeCell ref="E10:H10"/>
    <mergeCell ref="E14:H14"/>
    <mergeCell ref="D9:G9"/>
    <mergeCell ref="H9:K9"/>
    <mergeCell ref="D3:G3"/>
    <mergeCell ref="H3:K3"/>
  </mergeCells>
  <pageMargins left="0.51181102362204722" right="0.51181102362204722" top="0.74803149606299213" bottom="0.74803149606299213" header="0.31496062992125984" footer="0.31496062992125984"/>
  <pageSetup paperSize="9" scale="81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7"/>
  <sheetViews>
    <sheetView zoomScaleNormal="100" workbookViewId="0"/>
  </sheetViews>
  <sheetFormatPr defaultColWidth="9.109375" defaultRowHeight="14.4"/>
  <cols>
    <col min="1" max="1" width="8.44140625" style="55" bestFit="1" customWidth="1"/>
    <col min="2" max="2" width="89.88671875" style="54" bestFit="1" customWidth="1"/>
    <col min="3" max="3" width="16.33203125" style="55" customWidth="1"/>
    <col min="4" max="4" width="31.6640625" style="55" customWidth="1"/>
    <col min="5" max="5" width="17.33203125" style="55" customWidth="1"/>
    <col min="6" max="6" width="16.33203125" style="55" bestFit="1" customWidth="1"/>
    <col min="7" max="16384" width="9.109375" style="54"/>
  </cols>
  <sheetData>
    <row r="1" spans="1:6">
      <c r="A1" s="101" t="s">
        <v>45</v>
      </c>
      <c r="B1" s="101" t="s">
        <v>33</v>
      </c>
      <c r="C1" s="101" t="s">
        <v>34</v>
      </c>
      <c r="D1" s="101" t="s">
        <v>35</v>
      </c>
      <c r="E1" s="101" t="s">
        <v>36</v>
      </c>
      <c r="F1" s="101" t="s">
        <v>9</v>
      </c>
    </row>
    <row r="2" spans="1:6">
      <c r="A2" s="120">
        <v>1</v>
      </c>
      <c r="B2" s="121" t="s">
        <v>105</v>
      </c>
      <c r="C2" s="122" t="s">
        <v>106</v>
      </c>
      <c r="D2" s="122" t="s">
        <v>107</v>
      </c>
      <c r="E2" s="122" t="s">
        <v>108</v>
      </c>
      <c r="F2" s="122" t="s">
        <v>109</v>
      </c>
    </row>
    <row r="3" spans="1:6">
      <c r="A3" s="178" t="s">
        <v>2473</v>
      </c>
      <c r="B3" s="177" t="s">
        <v>134</v>
      </c>
      <c r="C3" s="122" t="s">
        <v>106</v>
      </c>
      <c r="D3" s="122" t="s">
        <v>135</v>
      </c>
      <c r="E3" s="122" t="s">
        <v>108</v>
      </c>
      <c r="F3" s="122" t="s">
        <v>109</v>
      </c>
    </row>
    <row r="4" spans="1:6">
      <c r="A4" s="120" t="s">
        <v>17</v>
      </c>
      <c r="B4" s="121" t="s">
        <v>131</v>
      </c>
      <c r="C4" s="122" t="s">
        <v>2454</v>
      </c>
      <c r="D4" s="122" t="s">
        <v>136</v>
      </c>
      <c r="E4" s="122" t="s">
        <v>108</v>
      </c>
      <c r="F4" s="122" t="s">
        <v>109</v>
      </c>
    </row>
    <row r="5" spans="1:6">
      <c r="A5" s="120" t="s">
        <v>18</v>
      </c>
      <c r="B5" s="121" t="s">
        <v>132</v>
      </c>
      <c r="C5" s="122" t="s">
        <v>141</v>
      </c>
      <c r="D5" s="122" t="s">
        <v>137</v>
      </c>
      <c r="E5" s="122" t="s">
        <v>108</v>
      </c>
      <c r="F5" s="122" t="s">
        <v>109</v>
      </c>
    </row>
    <row r="6" spans="1:6">
      <c r="A6" s="120" t="s">
        <v>26</v>
      </c>
      <c r="B6" s="121" t="s">
        <v>139</v>
      </c>
      <c r="C6" s="122" t="s">
        <v>142</v>
      </c>
      <c r="D6" s="122" t="s">
        <v>138</v>
      </c>
      <c r="E6" s="122" t="s">
        <v>108</v>
      </c>
      <c r="F6" s="122" t="s">
        <v>109</v>
      </c>
    </row>
    <row r="7" spans="1:6">
      <c r="A7" s="120" t="s">
        <v>27</v>
      </c>
      <c r="B7" s="121" t="s">
        <v>133</v>
      </c>
      <c r="C7" s="122" t="s">
        <v>143</v>
      </c>
      <c r="D7" s="122" t="s">
        <v>140</v>
      </c>
      <c r="E7" s="122" t="s">
        <v>108</v>
      </c>
      <c r="F7" s="122" t="s">
        <v>109</v>
      </c>
    </row>
    <row r="8" spans="1:6">
      <c r="A8" s="120">
        <v>6</v>
      </c>
      <c r="B8" s="121" t="s">
        <v>110</v>
      </c>
      <c r="C8" s="123" t="s">
        <v>111</v>
      </c>
      <c r="D8" s="124" t="s">
        <v>112</v>
      </c>
      <c r="E8" s="122" t="s">
        <v>113</v>
      </c>
      <c r="F8" s="122" t="s">
        <v>54</v>
      </c>
    </row>
    <row r="9" spans="1:6">
      <c r="A9" s="120">
        <v>7</v>
      </c>
      <c r="B9" s="121" t="s">
        <v>114</v>
      </c>
      <c r="C9" s="123" t="s">
        <v>115</v>
      </c>
      <c r="D9" s="124" t="s">
        <v>116</v>
      </c>
      <c r="E9" s="122" t="s">
        <v>117</v>
      </c>
      <c r="F9" s="122" t="s">
        <v>118</v>
      </c>
    </row>
    <row r="10" spans="1:6">
      <c r="A10" s="178" t="s">
        <v>3548</v>
      </c>
      <c r="B10" s="179" t="s">
        <v>346</v>
      </c>
      <c r="C10" s="123" t="s">
        <v>115</v>
      </c>
      <c r="D10" s="124" t="s">
        <v>116</v>
      </c>
      <c r="E10" s="122" t="s">
        <v>117</v>
      </c>
      <c r="F10" s="122" t="s">
        <v>118</v>
      </c>
    </row>
    <row r="11" spans="1:6">
      <c r="A11" s="209">
        <v>8</v>
      </c>
      <c r="B11" s="130" t="s">
        <v>345</v>
      </c>
      <c r="C11" s="124" t="s">
        <v>2471</v>
      </c>
      <c r="D11" s="124" t="s">
        <v>2472</v>
      </c>
      <c r="E11" s="124" t="s">
        <v>117</v>
      </c>
      <c r="F11" s="124" t="s">
        <v>118</v>
      </c>
    </row>
    <row r="12" spans="1:6">
      <c r="A12" s="120">
        <v>9</v>
      </c>
      <c r="B12" s="125" t="s">
        <v>119</v>
      </c>
      <c r="C12" s="123" t="s">
        <v>120</v>
      </c>
      <c r="D12" s="124" t="s">
        <v>121</v>
      </c>
      <c r="E12" s="122" t="s">
        <v>122</v>
      </c>
      <c r="F12" s="122" t="s">
        <v>54</v>
      </c>
    </row>
    <row r="13" spans="1:6">
      <c r="A13" s="209">
        <v>10</v>
      </c>
      <c r="B13" s="121" t="s">
        <v>74</v>
      </c>
      <c r="C13" s="123" t="s">
        <v>75</v>
      </c>
      <c r="D13" s="124" t="s">
        <v>88</v>
      </c>
      <c r="E13" s="122" t="s">
        <v>89</v>
      </c>
      <c r="F13" s="122" t="s">
        <v>54</v>
      </c>
    </row>
    <row r="14" spans="1:6">
      <c r="A14" s="120">
        <v>11</v>
      </c>
      <c r="B14" s="121" t="s">
        <v>76</v>
      </c>
      <c r="C14" s="123" t="s">
        <v>77</v>
      </c>
      <c r="D14" s="124" t="s">
        <v>90</v>
      </c>
      <c r="E14" s="122" t="s">
        <v>91</v>
      </c>
      <c r="F14" s="122" t="s">
        <v>92</v>
      </c>
    </row>
    <row r="15" spans="1:6">
      <c r="A15" s="209">
        <v>12</v>
      </c>
      <c r="B15" s="125" t="s">
        <v>86</v>
      </c>
      <c r="C15" s="123" t="s">
        <v>87</v>
      </c>
      <c r="D15" s="124" t="s">
        <v>103</v>
      </c>
      <c r="E15" s="126" t="s">
        <v>104</v>
      </c>
      <c r="F15" s="124" t="s">
        <v>54</v>
      </c>
    </row>
    <row r="16" spans="1:6">
      <c r="A16" s="120">
        <v>13</v>
      </c>
      <c r="B16" s="125" t="s">
        <v>2480</v>
      </c>
      <c r="C16" s="123" t="s">
        <v>80</v>
      </c>
      <c r="D16" s="124" t="s">
        <v>95</v>
      </c>
      <c r="E16" s="122" t="s">
        <v>96</v>
      </c>
      <c r="F16" s="122" t="s">
        <v>54</v>
      </c>
    </row>
    <row r="17" spans="1:6">
      <c r="A17" s="209">
        <v>14</v>
      </c>
      <c r="B17" s="125" t="s">
        <v>81</v>
      </c>
      <c r="C17" s="123" t="s">
        <v>82</v>
      </c>
      <c r="D17" s="124" t="s">
        <v>97</v>
      </c>
      <c r="E17" s="122" t="s">
        <v>98</v>
      </c>
      <c r="F17" s="122" t="s">
        <v>99</v>
      </c>
    </row>
    <row r="18" spans="1:6">
      <c r="A18" s="120">
        <v>15</v>
      </c>
      <c r="B18" s="125" t="s">
        <v>83</v>
      </c>
      <c r="C18" s="123" t="s">
        <v>84</v>
      </c>
      <c r="D18" s="124" t="s">
        <v>100</v>
      </c>
      <c r="E18" s="122" t="s">
        <v>101</v>
      </c>
      <c r="F18" s="124" t="s">
        <v>54</v>
      </c>
    </row>
    <row r="19" spans="1:6" ht="15" customHeight="1">
      <c r="A19" s="209">
        <v>16</v>
      </c>
      <c r="B19" s="125" t="s">
        <v>414</v>
      </c>
      <c r="C19" s="123" t="s">
        <v>608</v>
      </c>
      <c r="D19" s="124" t="s">
        <v>609</v>
      </c>
      <c r="E19" s="124" t="s">
        <v>587</v>
      </c>
      <c r="F19" s="124" t="s">
        <v>54</v>
      </c>
    </row>
    <row r="20" spans="1:6" ht="14.4" customHeight="1">
      <c r="A20" s="120">
        <v>17</v>
      </c>
      <c r="B20" s="121" t="s">
        <v>688</v>
      </c>
      <c r="C20" s="123" t="s">
        <v>2433</v>
      </c>
      <c r="D20" s="124" t="s">
        <v>4209</v>
      </c>
      <c r="E20" s="124" t="s">
        <v>967</v>
      </c>
      <c r="F20" s="129" t="s">
        <v>54</v>
      </c>
    </row>
    <row r="21" spans="1:6">
      <c r="A21" s="209">
        <v>18</v>
      </c>
      <c r="B21" s="176" t="s">
        <v>951</v>
      </c>
      <c r="C21" s="127" t="s">
        <v>2433</v>
      </c>
      <c r="D21" s="133" t="s">
        <v>2434</v>
      </c>
      <c r="E21" s="128" t="s">
        <v>2435</v>
      </c>
      <c r="F21" s="124" t="s">
        <v>54</v>
      </c>
    </row>
    <row r="22" spans="1:6">
      <c r="A22" s="120">
        <v>19</v>
      </c>
      <c r="B22" s="54" t="s">
        <v>2019</v>
      </c>
      <c r="C22" s="123" t="s">
        <v>2436</v>
      </c>
      <c r="D22" s="124" t="s">
        <v>2437</v>
      </c>
      <c r="E22" s="124" t="s">
        <v>1947</v>
      </c>
      <c r="F22" s="124" t="s">
        <v>54</v>
      </c>
    </row>
    <row r="23" spans="1:6">
      <c r="A23" s="209">
        <v>20</v>
      </c>
      <c r="B23" s="125" t="s">
        <v>2438</v>
      </c>
      <c r="C23" s="127" t="s">
        <v>2439</v>
      </c>
      <c r="D23" s="124" t="s">
        <v>2440</v>
      </c>
      <c r="E23" s="124" t="s">
        <v>614</v>
      </c>
      <c r="F23" s="124" t="s">
        <v>615</v>
      </c>
    </row>
    <row r="24" spans="1:6">
      <c r="A24" s="120">
        <v>21</v>
      </c>
      <c r="B24" s="125" t="s">
        <v>2022</v>
      </c>
      <c r="C24" s="127" t="s">
        <v>2452</v>
      </c>
      <c r="D24" s="124" t="s">
        <v>2453</v>
      </c>
      <c r="E24" s="124" t="s">
        <v>2024</v>
      </c>
      <c r="F24" s="124" t="s">
        <v>2021</v>
      </c>
    </row>
    <row r="25" spans="1:6">
      <c r="A25" s="209">
        <v>22</v>
      </c>
      <c r="B25" s="125" t="s">
        <v>2397</v>
      </c>
      <c r="C25" s="124" t="s">
        <v>2474</v>
      </c>
      <c r="D25" s="124" t="s">
        <v>2475</v>
      </c>
      <c r="E25" s="124" t="s">
        <v>2024</v>
      </c>
      <c r="F25" s="124" t="s">
        <v>2021</v>
      </c>
    </row>
    <row r="26" spans="1:6">
      <c r="A26" s="120">
        <v>23</v>
      </c>
      <c r="B26" s="125" t="s">
        <v>2408</v>
      </c>
      <c r="C26" s="124" t="s">
        <v>2476</v>
      </c>
      <c r="D26" s="124" t="s">
        <v>2477</v>
      </c>
      <c r="E26" s="124" t="s">
        <v>2024</v>
      </c>
      <c r="F26" s="124" t="s">
        <v>2021</v>
      </c>
    </row>
    <row r="27" spans="1:6" ht="11.4" customHeight="1">
      <c r="A27" s="209">
        <v>24</v>
      </c>
      <c r="B27" s="125" t="s">
        <v>2449</v>
      </c>
      <c r="C27" s="127" t="s">
        <v>2450</v>
      </c>
      <c r="D27" s="124" t="s">
        <v>2451</v>
      </c>
      <c r="E27" s="124" t="s">
        <v>590</v>
      </c>
      <c r="F27" s="124" t="s">
        <v>591</v>
      </c>
    </row>
    <row r="28" spans="1:6">
      <c r="A28" s="120">
        <v>25</v>
      </c>
      <c r="B28" s="125" t="s">
        <v>2441</v>
      </c>
      <c r="C28" s="127" t="s">
        <v>2442</v>
      </c>
      <c r="D28" s="124" t="s">
        <v>2443</v>
      </c>
      <c r="E28" s="124" t="s">
        <v>2444</v>
      </c>
      <c r="F28" s="124" t="s">
        <v>54</v>
      </c>
    </row>
    <row r="29" spans="1:6" s="92" customFormat="1">
      <c r="A29" s="209">
        <v>26</v>
      </c>
      <c r="B29" s="125" t="s">
        <v>3305</v>
      </c>
      <c r="C29" s="206" t="s">
        <v>3306</v>
      </c>
      <c r="D29" s="206" t="s">
        <v>3307</v>
      </c>
      <c r="E29" s="206" t="s">
        <v>3308</v>
      </c>
      <c r="F29" s="206" t="s">
        <v>3311</v>
      </c>
    </row>
    <row r="30" spans="1:6" s="92" customFormat="1">
      <c r="A30" s="120">
        <v>27</v>
      </c>
      <c r="B30" s="121" t="s">
        <v>2468</v>
      </c>
      <c r="C30" s="207" t="s">
        <v>2469</v>
      </c>
      <c r="D30" s="207" t="s">
        <v>2470</v>
      </c>
      <c r="E30" s="120" t="s">
        <v>62</v>
      </c>
      <c r="F30" s="120" t="s">
        <v>63</v>
      </c>
    </row>
    <row r="31" spans="1:6" s="92" customFormat="1">
      <c r="A31" s="120">
        <v>28</v>
      </c>
      <c r="B31" s="121" t="s">
        <v>2464</v>
      </c>
      <c r="C31" s="207" t="s">
        <v>2465</v>
      </c>
      <c r="D31" s="207" t="s">
        <v>2466</v>
      </c>
      <c r="E31" s="120" t="s">
        <v>1357</v>
      </c>
      <c r="F31" s="120" t="s">
        <v>2467</v>
      </c>
    </row>
    <row r="32" spans="1:6" s="92" customFormat="1">
      <c r="A32" s="209">
        <v>29</v>
      </c>
      <c r="B32" s="121" t="s">
        <v>3543</v>
      </c>
      <c r="C32" s="207" t="s">
        <v>3544</v>
      </c>
      <c r="D32" s="207" t="s">
        <v>3545</v>
      </c>
      <c r="E32" s="120" t="s">
        <v>3546</v>
      </c>
      <c r="F32" s="120" t="s">
        <v>3547</v>
      </c>
    </row>
    <row r="33" spans="1:7" s="92" customFormat="1">
      <c r="A33" s="120">
        <v>30</v>
      </c>
      <c r="B33" s="125" t="s">
        <v>4180</v>
      </c>
      <c r="C33" s="123" t="s">
        <v>4181</v>
      </c>
      <c r="D33" s="124" t="s">
        <v>4182</v>
      </c>
      <c r="E33" s="124" t="s">
        <v>773</v>
      </c>
      <c r="F33" s="124" t="s">
        <v>774</v>
      </c>
    </row>
    <row r="34" spans="1:7" s="92" customFormat="1">
      <c r="A34" s="209">
        <v>31</v>
      </c>
      <c r="B34" s="121" t="s">
        <v>2461</v>
      </c>
      <c r="C34" s="206" t="s">
        <v>2462</v>
      </c>
      <c r="D34" s="206" t="s">
        <v>2463</v>
      </c>
      <c r="E34" s="206" t="s">
        <v>593</v>
      </c>
      <c r="F34" s="120" t="s">
        <v>594</v>
      </c>
    </row>
    <row r="35" spans="1:7" s="92" customFormat="1">
      <c r="A35" s="120">
        <v>32</v>
      </c>
      <c r="B35" s="125" t="s">
        <v>2455</v>
      </c>
      <c r="C35" s="206" t="s">
        <v>2460</v>
      </c>
      <c r="D35" s="206" t="s">
        <v>4189</v>
      </c>
      <c r="E35" s="206" t="s">
        <v>787</v>
      </c>
      <c r="F35" s="206" t="s">
        <v>788</v>
      </c>
    </row>
    <row r="36" spans="1:7" s="92" customFormat="1">
      <c r="A36" s="209">
        <v>33</v>
      </c>
      <c r="B36" s="125" t="s">
        <v>2479</v>
      </c>
      <c r="C36" s="206" t="s">
        <v>2458</v>
      </c>
      <c r="D36" s="206" t="s">
        <v>4190</v>
      </c>
      <c r="E36" s="206" t="s">
        <v>787</v>
      </c>
      <c r="F36" s="206" t="s">
        <v>788</v>
      </c>
    </row>
    <row r="37" spans="1:7" s="92" customFormat="1" ht="13.2" customHeight="1">
      <c r="A37" s="120">
        <v>34</v>
      </c>
      <c r="B37" s="121" t="s">
        <v>2478</v>
      </c>
      <c r="C37" s="207" t="s">
        <v>2457</v>
      </c>
      <c r="D37" s="207" t="s">
        <v>4191</v>
      </c>
      <c r="E37" s="120" t="s">
        <v>787</v>
      </c>
      <c r="F37" s="206" t="s">
        <v>788</v>
      </c>
    </row>
    <row r="38" spans="1:7" s="92" customFormat="1">
      <c r="A38" s="209">
        <v>35</v>
      </c>
      <c r="B38" s="121" t="s">
        <v>2456</v>
      </c>
      <c r="C38" s="207" t="s">
        <v>2459</v>
      </c>
      <c r="D38" s="207" t="s">
        <v>4193</v>
      </c>
      <c r="E38" s="120" t="s">
        <v>787</v>
      </c>
      <c r="F38" s="206" t="s">
        <v>788</v>
      </c>
    </row>
    <row r="39" spans="1:7">
      <c r="A39" s="120">
        <v>36</v>
      </c>
      <c r="B39" s="125" t="s">
        <v>78</v>
      </c>
      <c r="C39" s="123" t="s">
        <v>79</v>
      </c>
      <c r="D39" s="124" t="s">
        <v>4192</v>
      </c>
      <c r="E39" s="122" t="s">
        <v>93</v>
      </c>
      <c r="F39" s="122" t="s">
        <v>94</v>
      </c>
    </row>
    <row r="40" spans="1:7">
      <c r="A40" s="209">
        <v>37</v>
      </c>
      <c r="B40" s="125" t="s">
        <v>2445</v>
      </c>
      <c r="C40" s="127" t="s">
        <v>2446</v>
      </c>
      <c r="D40" s="124" t="s">
        <v>2447</v>
      </c>
      <c r="E40" s="124" t="s">
        <v>2448</v>
      </c>
      <c r="F40" s="124" t="s">
        <v>54</v>
      </c>
    </row>
    <row r="41" spans="1:7">
      <c r="A41" s="120">
        <v>38</v>
      </c>
      <c r="B41" s="125" t="s">
        <v>85</v>
      </c>
      <c r="C41" s="122" t="s">
        <v>415</v>
      </c>
      <c r="D41" s="122" t="s">
        <v>416</v>
      </c>
      <c r="E41" s="122" t="s">
        <v>417</v>
      </c>
      <c r="F41" s="122" t="s">
        <v>102</v>
      </c>
    </row>
    <row r="42" spans="1:7" s="96" customFormat="1" ht="15" customHeight="1">
      <c r="A42" s="93"/>
      <c r="C42" s="95"/>
      <c r="D42" s="95"/>
      <c r="E42" s="95"/>
      <c r="F42" s="95"/>
      <c r="G42" s="95"/>
    </row>
    <row r="43" spans="1:7" s="96" customFormat="1" ht="15" customHeight="1">
      <c r="A43" s="93"/>
      <c r="C43" s="95"/>
      <c r="D43" s="95"/>
      <c r="E43" s="95"/>
      <c r="F43" s="95"/>
      <c r="G43" s="95"/>
    </row>
    <row r="44" spans="1:7" s="96" customFormat="1" ht="15" customHeight="1">
      <c r="A44" s="93"/>
      <c r="C44" s="95"/>
      <c r="D44" s="95"/>
      <c r="E44" s="95"/>
      <c r="F44" s="95"/>
      <c r="G44" s="95"/>
    </row>
    <row r="45" spans="1:7" s="96" customFormat="1" ht="15" customHeight="1">
      <c r="A45" s="93"/>
      <c r="C45" s="95"/>
      <c r="D45" s="95"/>
      <c r="E45" s="95"/>
      <c r="F45" s="95"/>
      <c r="G45" s="95"/>
    </row>
    <row r="46" spans="1:7" s="96" customFormat="1" ht="15" customHeight="1">
      <c r="A46" s="93"/>
      <c r="C46" s="95"/>
      <c r="D46" s="95"/>
      <c r="E46" s="95"/>
      <c r="F46" s="95"/>
      <c r="G46" s="95"/>
    </row>
    <row r="47" spans="1:7" s="96" customFormat="1" ht="15" customHeight="1">
      <c r="A47" s="93"/>
      <c r="C47" s="95"/>
      <c r="D47" s="95"/>
      <c r="E47" s="95"/>
      <c r="F47" s="95"/>
      <c r="G47" s="95"/>
    </row>
    <row r="48" spans="1:7" s="96" customFormat="1" ht="15" customHeight="1">
      <c r="A48" s="97"/>
      <c r="C48" s="95"/>
      <c r="D48" s="95"/>
      <c r="E48" s="95"/>
      <c r="F48" s="95"/>
      <c r="G48" s="95"/>
    </row>
    <row r="49" spans="1:8" s="96" customFormat="1" ht="15" customHeight="1">
      <c r="A49" s="97"/>
      <c r="C49" s="95"/>
      <c r="D49" s="95"/>
      <c r="E49" s="95"/>
      <c r="F49" s="95"/>
      <c r="G49" s="95"/>
    </row>
    <row r="50" spans="1:8" s="96" customFormat="1" ht="15" customHeight="1">
      <c r="A50" s="97"/>
      <c r="C50" s="95"/>
      <c r="D50" s="95"/>
      <c r="E50" s="95"/>
      <c r="F50" s="95"/>
      <c r="G50" s="95"/>
    </row>
    <row r="51" spans="1:8" s="96" customFormat="1" ht="15" customHeight="1">
      <c r="A51" s="97"/>
      <c r="C51" s="95"/>
      <c r="D51" s="95"/>
      <c r="E51" s="95"/>
      <c r="F51" s="95"/>
      <c r="G51" s="95"/>
      <c r="H51" s="95"/>
    </row>
    <row r="52" spans="1:8" s="96" customFormat="1" ht="15" customHeight="1">
      <c r="A52" s="97"/>
      <c r="C52" s="95"/>
      <c r="D52" s="95"/>
      <c r="E52" s="95"/>
      <c r="F52" s="95"/>
      <c r="G52" s="95"/>
    </row>
    <row r="53" spans="1:8" s="96" customFormat="1" ht="15" customHeight="1">
      <c r="A53" s="97"/>
      <c r="C53" s="95"/>
      <c r="D53" s="95"/>
      <c r="E53" s="95"/>
      <c r="F53" s="95"/>
      <c r="G53" s="95"/>
      <c r="H53" s="95"/>
    </row>
    <row r="54" spans="1:8" s="96" customFormat="1" ht="15" customHeight="1">
      <c r="A54" s="95"/>
      <c r="C54" s="95"/>
      <c r="D54" s="95"/>
      <c r="E54" s="95"/>
      <c r="F54" s="95"/>
      <c r="G54" s="95"/>
    </row>
    <row r="55" spans="1:8" s="96" customFormat="1" ht="15" customHeight="1">
      <c r="A55" s="95"/>
      <c r="C55" s="95"/>
      <c r="D55" s="95"/>
      <c r="E55" s="95"/>
      <c r="F55" s="95"/>
      <c r="G55" s="95"/>
    </row>
    <row r="56" spans="1:8" s="96" customFormat="1" ht="15" customHeight="1">
      <c r="A56" s="95"/>
      <c r="C56" s="95"/>
      <c r="D56" s="95"/>
      <c r="E56" s="95"/>
      <c r="F56" s="95"/>
      <c r="G56" s="95"/>
    </row>
    <row r="57" spans="1:8" s="96" customFormat="1" ht="15" customHeight="1">
      <c r="A57" s="95"/>
      <c r="C57" s="95"/>
      <c r="D57" s="95"/>
      <c r="E57" s="95"/>
      <c r="F57" s="95"/>
      <c r="G57" s="95"/>
    </row>
    <row r="58" spans="1:8" s="96" customFormat="1" ht="13.95" customHeight="1">
      <c r="A58" s="95"/>
      <c r="C58" s="95"/>
      <c r="D58" s="131"/>
      <c r="E58" s="95"/>
      <c r="F58" s="95"/>
    </row>
    <row r="59" spans="1:8" s="96" customFormat="1" ht="13.95" customHeight="1">
      <c r="A59" s="95"/>
      <c r="B59" s="98"/>
      <c r="C59" s="95"/>
      <c r="D59" s="95"/>
      <c r="E59" s="95"/>
      <c r="F59" s="95"/>
    </row>
    <row r="60" spans="1:8" s="96" customFormat="1" ht="13.95" customHeight="1">
      <c r="A60" s="97"/>
      <c r="B60" s="98"/>
      <c r="C60" s="95"/>
      <c r="D60" s="131"/>
      <c r="E60" s="95"/>
      <c r="F60" s="95"/>
    </row>
    <row r="61" spans="1:8" s="96" customFormat="1" ht="13.95" customHeight="1">
      <c r="A61" s="97"/>
      <c r="B61" s="98"/>
      <c r="C61" s="95"/>
      <c r="D61" s="131"/>
      <c r="E61" s="95"/>
      <c r="F61" s="95"/>
    </row>
    <row r="62" spans="1:8" s="96" customFormat="1" ht="13.95" customHeight="1">
      <c r="A62" s="97"/>
      <c r="B62" s="98"/>
      <c r="C62" s="95"/>
      <c r="D62" s="131"/>
      <c r="E62" s="95"/>
      <c r="F62" s="95"/>
    </row>
    <row r="63" spans="1:8" s="96" customFormat="1" ht="13.95" customHeight="1">
      <c r="A63" s="97"/>
      <c r="B63" s="98"/>
      <c r="C63" s="95"/>
      <c r="D63" s="131"/>
      <c r="E63" s="95"/>
      <c r="F63" s="95"/>
    </row>
    <row r="64" spans="1:8" s="96" customFormat="1" ht="13.95" customHeight="1">
      <c r="A64" s="97"/>
      <c r="B64" s="98"/>
      <c r="C64" s="95"/>
      <c r="D64" s="131"/>
      <c r="E64" s="95"/>
      <c r="F64" s="95"/>
    </row>
    <row r="65" spans="1:6" s="96" customFormat="1" ht="13.95" customHeight="1">
      <c r="A65" s="97"/>
      <c r="B65" s="98"/>
      <c r="C65" s="95"/>
      <c r="D65" s="95"/>
      <c r="E65" s="95"/>
      <c r="F65" s="95"/>
    </row>
    <row r="66" spans="1:6" s="96" customFormat="1" ht="15" customHeight="1">
      <c r="A66" s="95"/>
      <c r="B66" s="98"/>
      <c r="C66" s="95"/>
      <c r="D66" s="95"/>
      <c r="E66" s="95"/>
      <c r="F66" s="95"/>
    </row>
    <row r="67" spans="1:6" s="96" customFormat="1" ht="15" customHeight="1">
      <c r="A67" s="97"/>
      <c r="C67" s="95"/>
      <c r="D67" s="95"/>
      <c r="E67" s="95"/>
      <c r="F67" s="95"/>
    </row>
    <row r="68" spans="1:6" s="96" customFormat="1" ht="15" customHeight="1">
      <c r="A68" s="97"/>
      <c r="C68" s="95"/>
      <c r="D68" s="95"/>
      <c r="E68" s="95"/>
      <c r="F68" s="95"/>
    </row>
    <row r="69" spans="1:6" s="96" customFormat="1" ht="15" customHeight="1">
      <c r="A69" s="97"/>
      <c r="C69" s="95"/>
      <c r="D69" s="95"/>
      <c r="E69" s="95"/>
      <c r="F69" s="95"/>
    </row>
    <row r="70" spans="1:6" s="96" customFormat="1" ht="15" customHeight="1">
      <c r="A70" s="97"/>
      <c r="C70" s="95"/>
      <c r="D70" s="95"/>
      <c r="E70" s="95"/>
      <c r="F70" s="95"/>
    </row>
    <row r="71" spans="1:6" s="96" customFormat="1" ht="15" customHeight="1">
      <c r="A71" s="97"/>
      <c r="C71" s="95"/>
      <c r="D71" s="95"/>
      <c r="E71" s="95"/>
      <c r="F71" s="95"/>
    </row>
    <row r="72" spans="1:6" s="96" customFormat="1" ht="15" customHeight="1">
      <c r="A72" s="97"/>
      <c r="C72" s="95"/>
      <c r="D72" s="95"/>
      <c r="E72" s="95"/>
      <c r="F72" s="95"/>
    </row>
    <row r="73" spans="1:6" s="96" customFormat="1" ht="15" customHeight="1">
      <c r="A73" s="97"/>
      <c r="C73" s="95"/>
      <c r="D73" s="95"/>
      <c r="E73" s="95"/>
      <c r="F73" s="95"/>
    </row>
    <row r="74" spans="1:6" s="96" customFormat="1" ht="15" customHeight="1">
      <c r="A74" s="97"/>
      <c r="C74" s="95"/>
      <c r="D74" s="95"/>
      <c r="E74" s="95"/>
      <c r="F74" s="95"/>
    </row>
    <row r="75" spans="1:6" s="96" customFormat="1" ht="15" customHeight="1">
      <c r="A75" s="97"/>
      <c r="C75" s="95"/>
      <c r="D75" s="95"/>
      <c r="E75" s="95"/>
      <c r="F75" s="95"/>
    </row>
    <row r="76" spans="1:6" s="96" customFormat="1" ht="15" customHeight="1">
      <c r="A76" s="97"/>
      <c r="C76" s="95"/>
      <c r="D76" s="95"/>
      <c r="E76" s="95"/>
      <c r="F76" s="95"/>
    </row>
    <row r="77" spans="1:6" s="96" customFormat="1">
      <c r="A77" s="97"/>
      <c r="B77" s="98"/>
      <c r="C77" s="95"/>
      <c r="D77" s="99"/>
      <c r="E77" s="95"/>
      <c r="F77" s="100"/>
    </row>
    <row r="78" spans="1:6" s="96" customFormat="1">
      <c r="A78" s="95"/>
      <c r="B78" s="98"/>
      <c r="C78" s="94"/>
      <c r="D78" s="100"/>
      <c r="E78" s="100"/>
      <c r="F78" s="95"/>
    </row>
    <row r="79" spans="1:6" s="96" customFormat="1">
      <c r="A79" s="95"/>
      <c r="B79" s="98"/>
      <c r="C79" s="94"/>
      <c r="D79" s="95"/>
      <c r="E79" s="95"/>
      <c r="F79" s="100"/>
    </row>
    <row r="80" spans="1:6" s="96" customFormat="1">
      <c r="A80" s="95"/>
      <c r="B80" s="98"/>
      <c r="C80" s="100"/>
      <c r="D80" s="100"/>
      <c r="E80" s="100"/>
      <c r="F80" s="95"/>
    </row>
    <row r="81" spans="1:8" s="96" customFormat="1">
      <c r="A81" s="95"/>
      <c r="B81" s="98"/>
      <c r="C81" s="94"/>
      <c r="D81" s="95"/>
      <c r="E81" s="95"/>
      <c r="F81" s="100"/>
    </row>
    <row r="82" spans="1:8" s="96" customFormat="1">
      <c r="A82" s="95"/>
      <c r="B82" s="98"/>
      <c r="C82" s="94"/>
      <c r="D82" s="100"/>
      <c r="E82" s="100"/>
      <c r="F82" s="100"/>
    </row>
    <row r="83" spans="1:8" s="96" customFormat="1" ht="15" customHeight="1">
      <c r="A83" s="95"/>
      <c r="B83" s="98"/>
      <c r="C83" s="94"/>
      <c r="D83" s="100"/>
      <c r="E83" s="100"/>
      <c r="F83" s="95"/>
      <c r="G83" s="95"/>
    </row>
    <row r="84" spans="1:8" s="96" customFormat="1" ht="15" customHeight="1">
      <c r="A84" s="95"/>
      <c r="B84" s="98"/>
      <c r="C84" s="94"/>
      <c r="D84" s="95"/>
      <c r="E84" s="95"/>
      <c r="F84" s="95"/>
      <c r="G84" s="95"/>
    </row>
    <row r="85" spans="1:8" s="96" customFormat="1" ht="15" customHeight="1">
      <c r="A85" s="95"/>
      <c r="C85" s="95"/>
      <c r="D85" s="95"/>
      <c r="E85" s="95"/>
      <c r="F85" s="95"/>
      <c r="G85" s="95"/>
      <c r="H85" s="95"/>
    </row>
    <row r="86" spans="1:8" s="96" customFormat="1" ht="15" customHeight="1">
      <c r="A86" s="95"/>
      <c r="C86" s="95"/>
      <c r="D86" s="95"/>
      <c r="E86" s="95"/>
      <c r="F86" s="95"/>
      <c r="G86" s="95"/>
    </row>
    <row r="87" spans="1:8" s="96" customFormat="1" ht="15" customHeight="1">
      <c r="A87" s="95"/>
      <c r="C87" s="95"/>
      <c r="D87" s="95"/>
      <c r="E87" s="95"/>
      <c r="F87" s="95"/>
      <c r="G87" s="95"/>
      <c r="H87" s="95"/>
    </row>
    <row r="88" spans="1:8" s="96" customFormat="1" ht="15" customHeight="1">
      <c r="A88" s="95"/>
      <c r="C88" s="95"/>
      <c r="D88" s="95"/>
      <c r="E88" s="95"/>
      <c r="F88" s="95"/>
      <c r="G88" s="95"/>
    </row>
    <row r="89" spans="1:8" s="96" customFormat="1" ht="15" customHeight="1">
      <c r="A89" s="95"/>
      <c r="C89" s="95"/>
      <c r="D89" s="95"/>
      <c r="E89" s="95"/>
      <c r="F89" s="95"/>
      <c r="G89" s="95"/>
    </row>
    <row r="90" spans="1:8" s="96" customFormat="1" ht="15" customHeight="1">
      <c r="A90" s="95"/>
      <c r="C90" s="95"/>
      <c r="D90" s="95"/>
      <c r="E90" s="95"/>
      <c r="F90" s="95"/>
      <c r="G90" s="95"/>
    </row>
    <row r="91" spans="1:8" s="96" customFormat="1" ht="15" customHeight="1">
      <c r="A91" s="95"/>
      <c r="C91" s="95"/>
      <c r="D91" s="95"/>
      <c r="E91" s="95"/>
      <c r="F91" s="95"/>
      <c r="G91" s="95"/>
    </row>
    <row r="92" spans="1:8" s="96" customFormat="1" ht="15" customHeight="1">
      <c r="A92" s="95"/>
      <c r="C92" s="95"/>
      <c r="D92" s="95"/>
      <c r="E92" s="95"/>
      <c r="F92" s="95"/>
      <c r="G92" s="95"/>
    </row>
    <row r="93" spans="1:8" s="96" customFormat="1" ht="15" customHeight="1">
      <c r="A93" s="95"/>
      <c r="C93" s="95"/>
      <c r="D93" s="95"/>
      <c r="E93" s="95"/>
      <c r="F93" s="95"/>
      <c r="G93" s="95"/>
    </row>
    <row r="94" spans="1:8" s="96" customFormat="1" ht="15" customHeight="1">
      <c r="A94" s="95"/>
      <c r="C94" s="95"/>
      <c r="D94" s="95"/>
      <c r="E94" s="95"/>
      <c r="F94" s="95"/>
      <c r="G94" s="95"/>
    </row>
    <row r="95" spans="1:8" s="96" customFormat="1" ht="15" customHeight="1">
      <c r="A95" s="95"/>
      <c r="C95" s="95"/>
      <c r="D95" s="95"/>
      <c r="E95" s="95"/>
      <c r="F95" s="95"/>
      <c r="G95" s="95"/>
    </row>
    <row r="96" spans="1:8" s="96" customFormat="1" ht="15" customHeight="1">
      <c r="A96" s="95"/>
      <c r="C96" s="95"/>
      <c r="D96" s="95"/>
      <c r="E96" s="95"/>
      <c r="F96" s="95"/>
    </row>
    <row r="97" spans="1:8" s="96" customFormat="1" ht="15" customHeight="1">
      <c r="A97" s="95"/>
      <c r="C97" s="95"/>
      <c r="D97" s="95"/>
      <c r="E97" s="95"/>
      <c r="F97" s="95"/>
    </row>
    <row r="98" spans="1:8" s="95" customFormat="1" ht="15" customHeight="1">
      <c r="B98" s="96"/>
      <c r="G98" s="96"/>
      <c r="H98" s="96"/>
    </row>
    <row r="99" spans="1:8" s="95" customFormat="1" ht="15" customHeight="1">
      <c r="B99" s="96"/>
      <c r="G99" s="96"/>
      <c r="H99" s="96"/>
    </row>
    <row r="100" spans="1:8" s="95" customFormat="1" ht="15" customHeight="1">
      <c r="B100" s="96"/>
      <c r="G100" s="96"/>
      <c r="H100" s="96"/>
    </row>
    <row r="101" spans="1:8" s="95" customFormat="1" ht="15" customHeight="1">
      <c r="B101" s="96"/>
      <c r="G101" s="96"/>
      <c r="H101" s="96"/>
    </row>
    <row r="102" spans="1:8" s="95" customFormat="1" ht="15" customHeight="1">
      <c r="B102" s="96"/>
      <c r="G102" s="96"/>
      <c r="H102" s="96"/>
    </row>
    <row r="103" spans="1:8" s="95" customFormat="1" ht="15" customHeight="1">
      <c r="B103" s="96"/>
      <c r="G103" s="96"/>
      <c r="H103" s="96"/>
    </row>
    <row r="104" spans="1:8" s="95" customFormat="1" ht="15" customHeight="1">
      <c r="B104" s="96"/>
      <c r="G104" s="96"/>
      <c r="H104" s="96"/>
    </row>
    <row r="105" spans="1:8" s="95" customFormat="1" ht="15" customHeight="1">
      <c r="B105" s="96"/>
      <c r="G105" s="96"/>
      <c r="H105" s="96"/>
    </row>
    <row r="106" spans="1:8" s="95" customFormat="1" ht="15" customHeight="1">
      <c r="B106" s="96"/>
      <c r="G106" s="96"/>
      <c r="H106" s="96"/>
    </row>
    <row r="107" spans="1:8" s="95" customFormat="1" ht="15" customHeight="1">
      <c r="B107" s="96"/>
      <c r="G107" s="96"/>
      <c r="H107" s="96"/>
    </row>
    <row r="108" spans="1:8" s="95" customFormat="1" ht="15" customHeight="1">
      <c r="B108" s="96"/>
      <c r="G108" s="96"/>
      <c r="H108" s="96"/>
    </row>
    <row r="109" spans="1:8" s="95" customFormat="1" ht="15" customHeight="1">
      <c r="B109" s="96"/>
      <c r="G109" s="96"/>
      <c r="H109" s="96"/>
    </row>
    <row r="110" spans="1:8" s="95" customFormat="1" ht="15" customHeight="1">
      <c r="B110" s="96"/>
      <c r="G110" s="96"/>
      <c r="H110" s="96"/>
    </row>
    <row r="111" spans="1:8" s="95" customFormat="1" ht="15" customHeight="1">
      <c r="B111" s="96"/>
      <c r="G111" s="96"/>
      <c r="H111" s="96"/>
    </row>
    <row r="112" spans="1:8" s="95" customFormat="1" ht="15" customHeight="1">
      <c r="B112" s="96"/>
      <c r="G112" s="96"/>
      <c r="H112" s="96"/>
    </row>
    <row r="113" spans="2:8" s="95" customFormat="1" ht="15" customHeight="1">
      <c r="B113" s="96"/>
      <c r="G113" s="96"/>
      <c r="H113" s="96"/>
    </row>
    <row r="114" spans="2:8" s="95" customFormat="1" ht="15" customHeight="1">
      <c r="B114" s="96"/>
      <c r="G114" s="96"/>
      <c r="H114" s="96"/>
    </row>
    <row r="115" spans="2:8" s="95" customFormat="1" ht="15" customHeight="1">
      <c r="B115" s="96"/>
      <c r="G115" s="96"/>
      <c r="H115" s="96"/>
    </row>
    <row r="116" spans="2:8" s="95" customFormat="1" ht="15" customHeight="1">
      <c r="B116" s="96"/>
      <c r="G116" s="96"/>
      <c r="H116" s="96"/>
    </row>
    <row r="117" spans="2:8" s="95" customFormat="1" ht="15" customHeight="1">
      <c r="B117" s="96"/>
      <c r="G117" s="96"/>
      <c r="H117" s="96"/>
    </row>
    <row r="118" spans="2:8" s="95" customFormat="1" ht="15" customHeight="1">
      <c r="B118" s="96"/>
      <c r="G118" s="96"/>
      <c r="H118" s="96"/>
    </row>
    <row r="119" spans="2:8" s="95" customFormat="1" ht="15" customHeight="1">
      <c r="B119" s="96"/>
      <c r="G119" s="96"/>
      <c r="H119" s="96"/>
    </row>
    <row r="120" spans="2:8" s="95" customFormat="1" ht="15" customHeight="1">
      <c r="B120" s="96"/>
      <c r="G120" s="96"/>
      <c r="H120" s="96"/>
    </row>
    <row r="121" spans="2:8" s="95" customFormat="1" ht="15" customHeight="1">
      <c r="B121" s="96"/>
      <c r="G121" s="96"/>
      <c r="H121" s="96"/>
    </row>
    <row r="122" spans="2:8" s="95" customFormat="1" ht="15" customHeight="1">
      <c r="B122" s="96"/>
      <c r="G122" s="96"/>
      <c r="H122" s="96"/>
    </row>
    <row r="123" spans="2:8" s="95" customFormat="1" ht="15" customHeight="1">
      <c r="B123" s="96"/>
      <c r="G123" s="96"/>
      <c r="H123" s="96"/>
    </row>
    <row r="124" spans="2:8" s="95" customFormat="1" ht="15" customHeight="1">
      <c r="B124" s="96"/>
      <c r="G124" s="96"/>
      <c r="H124" s="96"/>
    </row>
    <row r="125" spans="2:8" s="95" customFormat="1" ht="15" customHeight="1">
      <c r="B125" s="96"/>
      <c r="G125" s="96"/>
      <c r="H125" s="96"/>
    </row>
    <row r="126" spans="2:8" s="95" customFormat="1" ht="15" customHeight="1">
      <c r="B126" s="96"/>
      <c r="G126" s="96"/>
      <c r="H126" s="96"/>
    </row>
    <row r="127" spans="2:8" s="95" customFormat="1" ht="15" customHeight="1">
      <c r="B127" s="96"/>
      <c r="G127" s="96"/>
      <c r="H127" s="96"/>
    </row>
    <row r="128" spans="2:8" s="95" customFormat="1" ht="15" customHeight="1">
      <c r="B128" s="96"/>
      <c r="G128" s="96"/>
      <c r="H128" s="96"/>
    </row>
    <row r="129" spans="2:8" s="95" customFormat="1" ht="15" customHeight="1">
      <c r="B129" s="96"/>
      <c r="G129" s="96"/>
      <c r="H129" s="96"/>
    </row>
    <row r="130" spans="2:8" s="95" customFormat="1" ht="15" customHeight="1">
      <c r="B130" s="96"/>
      <c r="G130" s="96"/>
      <c r="H130" s="96"/>
    </row>
    <row r="131" spans="2:8" s="95" customFormat="1" ht="15" customHeight="1">
      <c r="B131" s="96"/>
      <c r="G131" s="96"/>
      <c r="H131" s="96"/>
    </row>
    <row r="132" spans="2:8" s="95" customFormat="1" ht="15" customHeight="1">
      <c r="B132" s="96"/>
      <c r="G132" s="96"/>
      <c r="H132" s="96"/>
    </row>
    <row r="133" spans="2:8" s="95" customFormat="1" ht="15" customHeight="1">
      <c r="B133" s="96"/>
      <c r="G133" s="96"/>
      <c r="H133" s="96"/>
    </row>
    <row r="134" spans="2:8" s="95" customFormat="1" ht="15" customHeight="1">
      <c r="B134" s="96"/>
      <c r="G134" s="96"/>
      <c r="H134" s="96"/>
    </row>
    <row r="135" spans="2:8" s="95" customFormat="1" ht="15" customHeight="1">
      <c r="B135" s="96"/>
      <c r="G135" s="96"/>
      <c r="H135" s="96"/>
    </row>
    <row r="136" spans="2:8" s="95" customFormat="1" ht="15" customHeight="1">
      <c r="B136" s="96"/>
      <c r="G136" s="96"/>
      <c r="H136" s="96"/>
    </row>
    <row r="137" spans="2:8" s="95" customFormat="1" ht="15" customHeight="1">
      <c r="B137" s="96"/>
      <c r="G137" s="96"/>
      <c r="H137" s="96"/>
    </row>
    <row r="138" spans="2:8" s="95" customFormat="1" ht="15" customHeight="1">
      <c r="B138" s="96"/>
      <c r="G138" s="96"/>
      <c r="H138" s="96"/>
    </row>
    <row r="139" spans="2:8" s="95" customFormat="1" ht="15" customHeight="1">
      <c r="B139" s="96"/>
      <c r="G139" s="96"/>
      <c r="H139" s="96"/>
    </row>
    <row r="140" spans="2:8" s="95" customFormat="1" ht="15" customHeight="1">
      <c r="B140" s="96"/>
      <c r="G140" s="96"/>
      <c r="H140" s="96"/>
    </row>
    <row r="141" spans="2:8" s="95" customFormat="1" ht="15" customHeight="1">
      <c r="B141" s="96"/>
      <c r="G141" s="96"/>
      <c r="H141" s="96"/>
    </row>
    <row r="142" spans="2:8" s="95" customFormat="1" ht="15" customHeight="1">
      <c r="B142" s="96"/>
      <c r="G142" s="96"/>
      <c r="H142" s="96"/>
    </row>
    <row r="143" spans="2:8" s="95" customFormat="1" ht="15" customHeight="1">
      <c r="B143" s="96"/>
      <c r="G143" s="96"/>
      <c r="H143" s="96"/>
    </row>
    <row r="144" spans="2:8" s="95" customFormat="1" ht="15" customHeight="1">
      <c r="B144" s="96"/>
      <c r="G144" s="96"/>
      <c r="H144" s="96"/>
    </row>
    <row r="145" spans="1:8" s="95" customFormat="1" ht="15" customHeight="1">
      <c r="B145" s="96"/>
      <c r="G145" s="96"/>
      <c r="H145" s="96"/>
    </row>
    <row r="146" spans="1:8" s="95" customFormat="1" ht="15" customHeight="1">
      <c r="B146" s="96"/>
      <c r="G146" s="96"/>
      <c r="H146" s="96"/>
    </row>
    <row r="147" spans="1:8" s="95" customFormat="1" ht="15" customHeight="1">
      <c r="B147" s="96"/>
      <c r="G147" s="96"/>
      <c r="H147" s="96"/>
    </row>
    <row r="148" spans="1:8" s="95" customFormat="1" ht="15" customHeight="1">
      <c r="B148" s="96"/>
      <c r="G148" s="96"/>
      <c r="H148" s="96"/>
    </row>
    <row r="149" spans="1:8" s="95" customFormat="1" ht="15" customHeight="1">
      <c r="B149" s="96"/>
      <c r="G149" s="96"/>
      <c r="H149" s="96"/>
    </row>
    <row r="150" spans="1:8" s="95" customFormat="1" ht="15" customHeight="1">
      <c r="B150" s="96"/>
      <c r="G150" s="96"/>
      <c r="H150" s="96"/>
    </row>
    <row r="151" spans="1:8" s="95" customFormat="1" ht="15" customHeight="1">
      <c r="B151" s="96"/>
      <c r="G151" s="96"/>
      <c r="H151" s="96"/>
    </row>
    <row r="152" spans="1:8" s="95" customFormat="1" ht="15" customHeight="1">
      <c r="B152" s="96"/>
      <c r="G152" s="96"/>
      <c r="H152" s="96"/>
    </row>
    <row r="153" spans="1:8" s="95" customFormat="1" ht="15" customHeight="1">
      <c r="B153" s="96"/>
      <c r="G153" s="96"/>
      <c r="H153" s="96"/>
    </row>
    <row r="154" spans="1:8" s="95" customFormat="1" ht="15" customHeight="1">
      <c r="B154" s="96"/>
      <c r="G154" s="96"/>
      <c r="H154" s="96"/>
    </row>
    <row r="155" spans="1:8" s="55" customFormat="1" ht="15" customHeight="1">
      <c r="A155" s="95"/>
      <c r="B155" s="96"/>
      <c r="C155" s="95"/>
      <c r="D155" s="95"/>
      <c r="E155" s="95"/>
      <c r="G155" s="54"/>
      <c r="H155" s="54"/>
    </row>
    <row r="156" spans="1:8" s="55" customFormat="1" ht="15" customHeight="1">
      <c r="B156" s="54"/>
      <c r="G156" s="54"/>
      <c r="H156" s="54"/>
    </row>
    <row r="157" spans="1:8" s="55" customFormat="1" ht="15" customHeight="1">
      <c r="B157" s="54"/>
      <c r="G157" s="54"/>
      <c r="H157" s="54"/>
    </row>
  </sheetData>
  <sheetProtection sheet="1" objects="1" scenarios="1" autoFilter="0"/>
  <autoFilter ref="A1:F65" xr:uid="{00000000-0009-0000-0000-000004000000}"/>
  <phoneticPr fontId="34" type="noConversion"/>
  <pageMargins left="0.25" right="0.25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Taryfa Cxx Oświetlenie</vt:lpstr>
      <vt:lpstr>Taryfa Cxx</vt:lpstr>
      <vt:lpstr>Taryfa Bxx</vt:lpstr>
      <vt:lpstr>CAŁOŚĆ</vt:lpstr>
      <vt:lpstr>Zamawiający 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Piotr Szarzyński</cp:lastModifiedBy>
  <cp:lastPrinted>2022-08-02T09:34:22Z</cp:lastPrinted>
  <dcterms:created xsi:type="dcterms:W3CDTF">2010-01-11T11:46:38Z</dcterms:created>
  <dcterms:modified xsi:type="dcterms:W3CDTF">2022-08-02T10:39:14Z</dcterms:modified>
</cp:coreProperties>
</file>